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00" windowHeight="606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Лист1!$A$2:$H$152</definedName>
  </definedNames>
  <calcPr calcId="124519"/>
</workbook>
</file>

<file path=xl/calcChain.xml><?xml version="1.0" encoding="utf-8"?>
<calcChain xmlns="http://schemas.openxmlformats.org/spreadsheetml/2006/main">
  <c r="G148" i="1"/>
  <c r="F109"/>
  <c r="G109"/>
  <c r="F73"/>
  <c r="G73"/>
  <c r="F64"/>
  <c r="G64"/>
  <c r="F20"/>
  <c r="F83"/>
  <c r="G20"/>
  <c r="G46"/>
  <c r="G122"/>
  <c r="G102"/>
  <c r="G83"/>
  <c r="G62"/>
  <c r="F46"/>
  <c r="F62"/>
  <c r="F102"/>
  <c r="F122"/>
  <c r="G146"/>
  <c r="G145" s="1"/>
  <c r="G144" s="1"/>
  <c r="G140"/>
  <c r="G138"/>
  <c r="G137" s="1"/>
  <c r="G136" s="1"/>
  <c r="G132"/>
  <c r="G130"/>
  <c r="G129" s="1"/>
  <c r="G128" s="1"/>
  <c r="F68"/>
  <c r="F67" s="1"/>
  <c r="F66" s="1"/>
  <c r="F71"/>
  <c r="F70" s="1"/>
  <c r="F130"/>
  <c r="F129" s="1"/>
  <c r="F128" s="1"/>
  <c r="F132"/>
  <c r="F138"/>
  <c r="F137" s="1"/>
  <c r="F136" s="1"/>
  <c r="F140"/>
  <c r="F146"/>
  <c r="F145" s="1"/>
  <c r="F144" s="1"/>
  <c r="D11" i="2"/>
  <c r="D14"/>
  <c r="D16"/>
  <c r="D18"/>
  <c r="D22"/>
  <c r="D26"/>
  <c r="D31"/>
  <c r="D33"/>
  <c r="D36"/>
  <c r="D44"/>
  <c r="D40"/>
  <c r="D11" i="3"/>
  <c r="D20"/>
  <c r="D10"/>
  <c r="D27"/>
  <c r="D24"/>
  <c r="G19" i="1" l="1"/>
  <c r="F19"/>
  <c r="F148" s="1"/>
</calcChain>
</file>

<file path=xl/sharedStrings.xml><?xml version="1.0" encoding="utf-8"?>
<sst xmlns="http://schemas.openxmlformats.org/spreadsheetml/2006/main" count="568" uniqueCount="303">
  <si>
    <t>Наименование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</si>
  <si>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</si>
  <si>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</si>
  <si>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</si>
  <si>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</si>
  <si>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</si>
  <si>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</si>
  <si>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</si>
  <si>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</si>
  <si>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</si>
  <si>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</si>
  <si>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</si>
  <si>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</si>
  <si>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</si>
  <si>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</si>
  <si>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</si>
  <si>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</si>
  <si>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</si>
  <si>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</si>
  <si>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</si>
  <si>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</si>
  <si>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</si>
  <si>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</si>
  <si>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</si>
  <si>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</si>
  <si>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</si>
  <si>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</si>
  <si>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</si>
  <si>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</si>
  <si>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</si>
  <si>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</si>
  <si>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</si>
  <si>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</si>
  <si>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</si>
  <si>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</si>
  <si>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</si>
  <si>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</si>
  <si>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</si>
  <si>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</si>
  <si>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</si>
  <si>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</si>
  <si>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</si>
  <si>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</si>
  <si>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</si>
  <si>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</si>
  <si>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</si>
  <si>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</si>
  <si>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</si>
  <si>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</si>
  <si>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</si>
  <si>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</si>
  <si>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</si>
  <si>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</si>
  <si>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</si>
  <si>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</si>
  <si>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</si>
  <si>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</si>
  <si>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</si>
  <si>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</si>
  <si>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</si>
  <si>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</si>
  <si>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</si>
  <si>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</si>
  <si>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</si>
  <si>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</si>
  <si>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</si>
  <si>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</si>
  <si>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</si>
  <si>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</si>
  <si>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</si>
  <si>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</si>
  <si>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</si>
  <si>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</si>
  <si>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</si>
  <si>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</si>
  <si>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</si>
  <si>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</si>
  <si>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</si>
  <si>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</si>
  <si>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</si>
  <si>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</si>
  <si>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</si>
  <si>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</si>
  <si>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</si>
  <si>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</si>
  <si>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</si>
  <si>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</si>
  <si>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</si>
  <si>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</si>
  <si>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</si>
  <si>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</si>
  <si>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</si>
  <si>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</si>
  <si>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</si>
  <si>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</si>
  <si>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</si>
  <si>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</si>
  <si>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</si>
  <si>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</si>
  <si>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ГРБС</t>
  </si>
  <si>
    <t>Заработная плата</t>
  </si>
  <si>
    <t>Прочие расходы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</si>
  <si>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</si>
  <si>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</si>
  <si>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</si>
  <si>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</si>
  <si>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</si>
  <si>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</si>
  <si>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</si>
  <si>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</si>
  <si>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1.1.1</t>
  </si>
  <si>
    <t>Выполнение функций органами местного самоуправления</t>
  </si>
  <si>
    <t>Расходы</t>
  </si>
  <si>
    <t>200</t>
  </si>
  <si>
    <t>1.1.1.1</t>
  </si>
  <si>
    <t>1.1.1.1.1</t>
  </si>
  <si>
    <t>211</t>
  </si>
  <si>
    <t>1.1.1.1.2</t>
  </si>
  <si>
    <t>213</t>
  </si>
  <si>
    <t>1.2</t>
  </si>
  <si>
    <t>ФУНКЦИОНИРОВАНИЕ ЗАКОНОДАТЕЛЬНЫХ (ПРЕДСТАВИТЕЛЬНЫХ)</t>
  </si>
  <si>
    <t>210</t>
  </si>
  <si>
    <t>220</t>
  </si>
  <si>
    <t>226</t>
  </si>
  <si>
    <t>290</t>
  </si>
  <si>
    <t>Поступления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</si>
  <si>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</si>
  <si>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</si>
  <si>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</si>
  <si>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</si>
  <si>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</si>
  <si>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</t>
  </si>
  <si>
    <t>222</t>
  </si>
  <si>
    <t>РЕЗЕРВНЫЕ ФОНДЫ</t>
  </si>
  <si>
    <t>ДРУГИЕ ОБЩЕГОСУДАРСТВЕННЫЕ ВОПРОСЫ</t>
  </si>
  <si>
    <t>2</t>
  </si>
  <si>
    <t>2.1</t>
  </si>
  <si>
    <t>2.1.1.1</t>
  </si>
  <si>
    <t>2.1.1.1.1</t>
  </si>
  <si>
    <t xml:space="preserve"> ЖИЛИЩНО-КОММУНАЛЬНОЕ ХОЗЯЙСТВО</t>
  </si>
  <si>
    <t>3.1</t>
  </si>
  <si>
    <t>БЛАГОУСТРОЙСТВО</t>
  </si>
  <si>
    <t>0503</t>
  </si>
  <si>
    <t xml:space="preserve"> ОБРАЗОВАНИЕ</t>
  </si>
  <si>
    <t>4.1</t>
  </si>
  <si>
    <t>5</t>
  </si>
  <si>
    <t>5.1</t>
  </si>
  <si>
    <t>КУЛЬТУРА</t>
  </si>
  <si>
    <t>5.1.1</t>
  </si>
  <si>
    <t>5.1.1.1</t>
  </si>
  <si>
    <t>Проведение зрелищных и праздничных мероприятий согласно</t>
  </si>
  <si>
    <t>5.1.1.2</t>
  </si>
  <si>
    <t>ПЕРИОДИЧЕСКАЯ ПЕЧАТЬ И ИЗДАТЕЛЬСТВА</t>
  </si>
  <si>
    <t>6</t>
  </si>
  <si>
    <t>Проведение физкультурно-оздоровительных и спортивных мероприятий</t>
  </si>
  <si>
    <t>7</t>
  </si>
  <si>
    <t>7.1</t>
  </si>
  <si>
    <t>ОХРАНА  СЕМЬИ  И  ДЕТСТВА</t>
  </si>
  <si>
    <t>7.1.1</t>
  </si>
  <si>
    <t>1004</t>
  </si>
  <si>
    <t>7.1.1.1</t>
  </si>
  <si>
    <t>7.1.1.1.1</t>
  </si>
  <si>
    <t>1.3.4.1</t>
  </si>
  <si>
    <t>1.3.4.1.1</t>
  </si>
  <si>
    <t>2.1.2</t>
  </si>
  <si>
    <t>2.1.2.1</t>
  </si>
  <si>
    <t>2.1.2.1.1</t>
  </si>
  <si>
    <t>3.2.7.1</t>
  </si>
  <si>
    <t xml:space="preserve">Прочие расходы </t>
  </si>
  <si>
    <t>5.1.1.1.2</t>
  </si>
  <si>
    <t>5.1.1.2.1</t>
  </si>
  <si>
    <t>5.1.1.1.2.1</t>
  </si>
  <si>
    <t>5.1.1.1.2.2</t>
  </si>
  <si>
    <t>6.1.2</t>
  </si>
  <si>
    <t>6.1.2.1</t>
  </si>
  <si>
    <t>2.1.1.1.2</t>
  </si>
  <si>
    <t>Начисления на выплаты по оплате труда</t>
  </si>
  <si>
    <t>Прочие работы, услуги</t>
  </si>
  <si>
    <t>Оплата труда и начисления на выплаты по оплате труда</t>
  </si>
  <si>
    <t>Оплата работ, услуг</t>
  </si>
  <si>
    <t>1.4</t>
  </si>
  <si>
    <t>1.4.1.1</t>
  </si>
  <si>
    <t>3.2.7.1.1</t>
  </si>
  <si>
    <t>3.2.7.2</t>
  </si>
  <si>
    <t>3.2.7.2.1</t>
  </si>
  <si>
    <t xml:space="preserve">Расходы на вылату вознаграждения, причитающегося приемному родителю </t>
  </si>
  <si>
    <t>0111</t>
  </si>
  <si>
    <t>0113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</si>
  <si>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</si>
  <si>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</si>
  <si>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Расходы на обучение неработающего населения согласно социальной программе*</t>
  </si>
  <si>
    <t>Расходы согласно социальной программе*</t>
  </si>
  <si>
    <t>согласно социальной программе*</t>
  </si>
  <si>
    <t>Приобретение подарков, сувениров и цветов  согласно социальной программе*</t>
  </si>
  <si>
    <t>социальной программе*</t>
  </si>
  <si>
    <t>Выпуск газеты "Вестник МО МО № 71" согласно социальной программе*</t>
  </si>
  <si>
    <t>Расходы в области информации согласно социальной программе*</t>
  </si>
  <si>
    <t>Приобретение призов, подарков, сувениров, цветов  согласно социальной программе*</t>
  </si>
  <si>
    <t>Проведение мероприятий по сохранению местных традиций и обрядов</t>
  </si>
  <si>
    <t>1.5.2.1</t>
  </si>
  <si>
    <t>1.5.2.1.1</t>
  </si>
  <si>
    <t>Расходы на оплату членских взносов в Совет муниципальных образований СПб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</si>
  <si>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</si>
  <si>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</si>
  <si>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</si>
  <si>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Расходы по участию в мероприятиях по профилактике терроризма и экстремизма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</si>
  <si>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</si>
  <si>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</si>
  <si>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</si>
  <si>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Приобретение призов, подарков  согласно социальной программе*</t>
  </si>
  <si>
    <t>4.1.3.1</t>
  </si>
  <si>
    <t>4.1.3.1.1</t>
  </si>
  <si>
    <t>Приобретение материальных запасов согласно социальной программе*</t>
  </si>
  <si>
    <t>6.1.2.1.1</t>
  </si>
  <si>
    <t>ФИЗИЧЕСКАЯ КУЛЬТУРА И СПОРТ</t>
  </si>
  <si>
    <t xml:space="preserve">ФИЗИЧЕСКАЯ  КУЛЬТУРА </t>
  </si>
  <si>
    <t>1101</t>
  </si>
  <si>
    <t>7.1.1.1.2</t>
  </si>
  <si>
    <t>7.1.1.1.2.1</t>
  </si>
  <si>
    <t>7.1.1.2</t>
  </si>
  <si>
    <t>7.1.1.2.1</t>
  </si>
  <si>
    <t>1102</t>
  </si>
  <si>
    <t>7.2</t>
  </si>
  <si>
    <t>7.2.1</t>
  </si>
  <si>
    <t>7.2.1.1</t>
  </si>
  <si>
    <t>7.2.1.1.1</t>
  </si>
  <si>
    <t>8</t>
  </si>
  <si>
    <t>8.1</t>
  </si>
  <si>
    <t>8.1.1</t>
  </si>
  <si>
    <t>8.1.2</t>
  </si>
  <si>
    <t>СРЕДСТВА  МАССОВОЙ  ИНФОРМАЦИИ</t>
  </si>
  <si>
    <t>1202</t>
  </si>
  <si>
    <t>8.1.1.1</t>
  </si>
  <si>
    <t>8.1.2.1</t>
  </si>
  <si>
    <t>6.1</t>
  </si>
  <si>
    <t>8.1.3</t>
  </si>
  <si>
    <t>8.1.3.1</t>
  </si>
  <si>
    <t>8.1.4</t>
  </si>
  <si>
    <t>8.1.4.1</t>
  </si>
  <si>
    <t>КОСГУ</t>
  </si>
  <si>
    <t>4.1.3.2</t>
  </si>
  <si>
    <t>4.1.3.2.1</t>
  </si>
  <si>
    <t>раздела,</t>
  </si>
  <si>
    <t>подраздела</t>
  </si>
  <si>
    <t>5.1.2</t>
  </si>
  <si>
    <t>5.1.2.1</t>
  </si>
  <si>
    <t>5.1.2.1.1</t>
  </si>
  <si>
    <t>НАЦИОНАЛЬНАЯ ЭКОНОМИКА</t>
  </si>
  <si>
    <t>3</t>
  </si>
  <si>
    <t>9</t>
  </si>
  <si>
    <t>9.1</t>
  </si>
  <si>
    <t>ПРОФЕССИОНАЛЬНАЯ ПОДГОТОВКА, ПЕРЕПОДГОТОВКА И ПОВЫШЕНИЕ КВАЛИФИКАЦИИ</t>
  </si>
  <si>
    <t>5.2</t>
  </si>
  <si>
    <t>Утверждено</t>
  </si>
  <si>
    <r>
      <t xml:space="preserve">на </t>
    </r>
    <r>
      <rPr>
        <b/>
        <sz val="9"/>
        <rFont val="Times New Roman"/>
        <family val="1"/>
        <charset val="204"/>
      </rPr>
      <t/>
    </r>
  </si>
  <si>
    <t>Исполнено</t>
  </si>
  <si>
    <t>(тыс. руб.)</t>
  </si>
  <si>
    <t>КУЛЬТУРА, КИНЕМАТОГРАФИЯ</t>
  </si>
  <si>
    <t>за</t>
  </si>
  <si>
    <t>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</si>
  <si>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</si>
  <si>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</si>
  <si>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</si>
  <si>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</si>
  <si>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</si>
  <si>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</si>
  <si>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</si>
  <si>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</si>
  <si>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</si>
  <si>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</si>
  <si>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</si>
  <si>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</si>
  <si>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</si>
  <si>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 xml:space="preserve">ФУНКЦИОНИРОВАНИЕ ВЫСШЕГО ДОЛЖНОСТНОГО ЛИЦА СУБЪЕКТА </t>
  </si>
  <si>
    <t>РОССИЙСКОЙ ФЕДЕРАЦИИ И МУНИЦИПАЛЬНОГО ОБРАЗОВАНИЯ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</si>
  <si>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</si>
  <si>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</si>
  <si>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ОБЩЕЭКОНОМИЧЕСКИЕ ВОПРОСЫ</t>
  </si>
  <si>
    <t>СОЦИАЛЬНОЕ ОБЕСПЕЧЕНИЕ НАСЕЛЕНИЯ</t>
  </si>
  <si>
    <t>к решению Муниципального Совета</t>
  </si>
  <si>
    <t>1.6</t>
  </si>
  <si>
    <t>ОБЕСПЕЧЕНИЕ ПРОВЕДЕНИЯ ВЫБОРОВ И РЕФЕРАНДУМОВ</t>
  </si>
  <si>
    <t>Приложение 3</t>
  </si>
  <si>
    <t>2017 год</t>
  </si>
  <si>
    <t>ОРГАНОВ ГОСУДАРСТВЕННОЙ ВЛАСТИ И ПРЕДСТАВИТЕЛЬНЫХ ОРГАНОВ</t>
  </si>
  <si>
    <t xml:space="preserve"> МУНИЦИПАЛЬНЫХ ОБРАЗОВАНИЙ</t>
  </si>
  <si>
    <t>ВЫСШИХ ИСПОЛНИТЕЛЬНЫХ ОРГАНОВ ГОСУДАРСТВЕННОЙ ВЛАСТИ</t>
  </si>
  <si>
    <t xml:space="preserve"> СУБЪЕКТОВ РОССИЙСКОЙ ФЕДЕРАЦИИ,  МЕСТНЫХ АДМИНИСТРАЦИЙ</t>
  </si>
  <si>
    <t>МОЛОДЕЖНАЯ ПОЛИТИКА</t>
  </si>
  <si>
    <t>5.3</t>
  </si>
  <si>
    <t>ДРУГИЕ ВОПРОСЫ В ОБЛАСТИ ОБРАЗОВАНИЯ</t>
  </si>
  <si>
    <r>
      <t xml:space="preserve">РАСХОДЫ МО МО ВОЛКОВСКОЕ,  </t>
    </r>
    <r>
      <rPr>
        <i/>
        <sz val="10"/>
        <rFont val="Times New Roman"/>
        <family val="1"/>
        <charset val="204"/>
      </rPr>
      <t xml:space="preserve">  в том числе:</t>
    </r>
  </si>
  <si>
    <t>внутригородского муниципального образования</t>
  </si>
  <si>
    <t>Санкт-Петербурга</t>
  </si>
  <si>
    <t>муниципальный округ Волковское</t>
  </si>
  <si>
    <t>ПОКАЗАТЕЛИ</t>
  </si>
  <si>
    <t>РАСХОДОВ МЕСТНОГО БЮДЖЕТА</t>
  </si>
  <si>
    <t>ВНУТРИГОРОДСКОГО МУНИЦИПАЛЬНОГО ОБРАЗОВАНИЯ САНКТ-ПЕТЕРБУРГА</t>
  </si>
  <si>
    <t>МУНИЦИПАЛЬНЫЙ ОКРУГ ВОЛКОВСКОЕ</t>
  </si>
  <si>
    <t>ЗА 2017 ФИНАНСОВЫЙ ГОД</t>
  </si>
  <si>
    <t>ПО РАЗДЕЛАМ И ПОДРАЗДЕЛАМ КЛАССИФИКАЦИИ РАСХОДОВ  БЮДЖЕТОВ.</t>
  </si>
  <si>
    <t>ФУНКЦИОНИРОВАНИЕ ПРАВИТЕЛЬСТВА РОССИЙСКОЙ ФЕДЕРАЦИИ,</t>
  </si>
  <si>
    <t>от 12.04.2018 №11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</si>
</sst>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sz val="14"/>
      <name val="Arial Cyr"/>
      <family val="2"/>
      <charset val="204"/>
    </font>
    <font>
      <b/>
      <i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/>
    <xf numFmtId="1" fontId="4" fillId="0" borderId="2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6" fillId="0" borderId="0" xfId="0" applyFont="1"/>
    <xf numFmtId="1" fontId="5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5" fillId="0" borderId="0" xfId="0" applyFont="1"/>
    <xf numFmtId="0" fontId="1" fillId="0" borderId="3" xfId="0" applyFont="1" applyBorder="1" applyAlignment="1">
      <alignment horizontal="center"/>
    </xf>
    <xf numFmtId="0" fontId="9" fillId="0" borderId="0" xfId="0" applyFont="1"/>
    <xf numFmtId="0" fontId="4" fillId="0" borderId="1" xfId="0" applyFont="1" applyBorder="1"/>
    <xf numFmtId="0" fontId="4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4" fillId="0" borderId="2" xfId="0" applyFont="1" applyBorder="1"/>
    <xf numFmtId="1" fontId="8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6" xfId="0" applyFont="1" applyBorder="1"/>
    <xf numFmtId="0" fontId="13" fillId="0" borderId="9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6" fillId="0" borderId="3" xfId="0" applyFont="1" applyBorder="1"/>
    <xf numFmtId="0" fontId="16" fillId="0" borderId="3" xfId="0" applyFont="1" applyBorder="1" applyAlignment="1">
      <alignment horizontal="center"/>
    </xf>
    <xf numFmtId="14" fontId="4" fillId="0" borderId="3" xfId="0" applyNumberFormat="1" applyFont="1" applyBorder="1"/>
    <xf numFmtId="0" fontId="17" fillId="0" borderId="3" xfId="0" applyFont="1" applyBorder="1"/>
    <xf numFmtId="0" fontId="17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20" fillId="0" borderId="0" xfId="0" applyFont="1" applyBorder="1" applyAlignment="1"/>
    <xf numFmtId="1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/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/>
    <xf numFmtId="0" fontId="18" fillId="0" borderId="11" xfId="0" applyFont="1" applyBorder="1"/>
    <xf numFmtId="49" fontId="22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12" xfId="0" applyFont="1" applyBorder="1"/>
    <xf numFmtId="0" fontId="20" fillId="0" borderId="12" xfId="0" applyFont="1" applyBorder="1" applyAlignment="1">
      <alignment horizontal="left"/>
    </xf>
    <xf numFmtId="0" fontId="18" fillId="0" borderId="12" xfId="0" applyFont="1" applyBorder="1"/>
    <xf numFmtId="1" fontId="20" fillId="0" borderId="0" xfId="0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0" fontId="22" fillId="0" borderId="12" xfId="0" applyFont="1" applyBorder="1"/>
    <xf numFmtId="3" fontId="20" fillId="0" borderId="0" xfId="0" applyNumberFormat="1" applyFont="1" applyBorder="1"/>
    <xf numFmtId="49" fontId="22" fillId="0" borderId="9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18" fillId="0" borderId="12" xfId="0" applyNumberFormat="1" applyFont="1" applyBorder="1"/>
    <xf numFmtId="49" fontId="18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 wrapText="1"/>
    </xf>
    <xf numFmtId="49" fontId="18" fillId="0" borderId="12" xfId="0" applyNumberFormat="1" applyFont="1" applyBorder="1" applyAlignment="1">
      <alignment horizontal="center" vertical="top"/>
    </xf>
    <xf numFmtId="0" fontId="20" fillId="0" borderId="12" xfId="0" applyFont="1" applyBorder="1" applyAlignment="1"/>
    <xf numFmtId="49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8" fillId="0" borderId="13" xfId="0" applyFont="1" applyBorder="1"/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165" fontId="24" fillId="0" borderId="17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49" fontId="18" fillId="0" borderId="18" xfId="0" applyNumberFormat="1" applyFont="1" applyBorder="1" applyAlignment="1" applyProtection="1">
      <alignment horizontal="center"/>
      <protection locked="0"/>
    </xf>
    <xf numFmtId="49" fontId="18" fillId="0" borderId="18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14" xfId="0" applyFont="1" applyBorder="1" applyAlignment="1"/>
    <xf numFmtId="0" fontId="2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13" xfId="0" applyFont="1" applyBorder="1" applyAlignment="1"/>
    <xf numFmtId="165" fontId="18" fillId="0" borderId="13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0" fontId="2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/>
    </xf>
    <xf numFmtId="165" fontId="18" fillId="0" borderId="12" xfId="0" applyNumberFormat="1" applyFont="1" applyBorder="1" applyAlignment="1">
      <alignment horizontal="center" vertical="top"/>
    </xf>
    <xf numFmtId="0" fontId="18" fillId="0" borderId="9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49" fontId="20" fillId="0" borderId="6" xfId="0" applyNumberFormat="1" applyFont="1" applyBorder="1"/>
    <xf numFmtId="49" fontId="20" fillId="0" borderId="5" xfId="0" applyNumberFormat="1" applyFont="1" applyBorder="1" applyAlignment="1">
      <alignment horizontal="center"/>
    </xf>
    <xf numFmtId="165" fontId="24" fillId="0" borderId="9" xfId="0" applyNumberFormat="1" applyFont="1" applyBorder="1" applyAlignment="1">
      <alignment horizontal="center"/>
    </xf>
    <xf numFmtId="0" fontId="18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18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0" fillId="0" borderId="0" xfId="0" applyFont="1" applyAlignment="1"/>
    <xf numFmtId="0" fontId="1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6"/>
  <sheetViews>
    <sheetView tabSelected="1" view="pageBreakPreview" zoomScale="150" zoomScaleSheetLayoutView="150" workbookViewId="0">
      <selection activeCell="H15" sqref="H15"/>
    </sheetView>
  </sheetViews>
  <sheetFormatPr defaultRowHeight="12.75"/>
  <cols>
    <col min="1" max="1" width="5.5703125" style="32" customWidth="1"/>
    <col min="2" max="2" width="70.7109375" customWidth="1"/>
    <col min="3" max="4" width="9.28515625" customWidth="1"/>
    <col min="5" max="5" width="5.7109375" style="18" hidden="1" customWidth="1"/>
    <col min="6" max="6" width="10" style="18" customWidth="1"/>
    <col min="7" max="7" width="11.140625" style="18" customWidth="1"/>
    <col min="8" max="8" width="2.42578125" style="18" customWidth="1"/>
    <col min="9" max="10" width="5.85546875" customWidth="1"/>
    <col min="11" max="11" width="5.7109375" customWidth="1"/>
    <col min="12" max="12" width="5.42578125" customWidth="1"/>
    <col min="13" max="13" width="5.5703125" customWidth="1"/>
  </cols>
  <sheetData>
    <row r="2" spans="1:14" ht="11.25" customHeight="1">
      <c r="A2" s="162" t="s">
        <v>282</v>
      </c>
      <c r="B2" s="163"/>
      <c r="C2" s="163"/>
      <c r="D2" s="163"/>
      <c r="E2" s="163"/>
      <c r="F2" s="163"/>
      <c r="G2" s="163"/>
      <c r="H2" s="67"/>
      <c r="I2" s="64"/>
      <c r="J2" s="64"/>
      <c r="K2" s="64"/>
      <c r="L2" s="64"/>
      <c r="M2" s="64"/>
      <c r="N2" s="64"/>
    </row>
    <row r="3" spans="1:14" ht="11.25" customHeight="1">
      <c r="A3" s="162" t="s">
        <v>279</v>
      </c>
      <c r="B3" s="161"/>
      <c r="C3" s="161"/>
      <c r="D3" s="161"/>
      <c r="E3" s="161"/>
      <c r="F3" s="161"/>
      <c r="G3" s="161"/>
      <c r="H3" s="67"/>
      <c r="I3" s="64"/>
      <c r="J3" s="64"/>
      <c r="K3" s="64"/>
      <c r="L3" s="64"/>
      <c r="M3" s="64"/>
      <c r="N3" s="64"/>
    </row>
    <row r="4" spans="1:14" ht="11.25" customHeight="1">
      <c r="A4" s="164" t="s">
        <v>292</v>
      </c>
      <c r="B4" s="161"/>
      <c r="C4" s="161"/>
      <c r="D4" s="161"/>
      <c r="E4" s="161"/>
      <c r="F4" s="161"/>
      <c r="G4" s="161"/>
      <c r="H4" s="101"/>
      <c r="I4" s="64"/>
      <c r="J4" s="64"/>
      <c r="K4" s="64"/>
      <c r="L4" s="64"/>
      <c r="M4" s="64"/>
      <c r="N4" s="64"/>
    </row>
    <row r="5" spans="1:14" ht="11.25" customHeight="1">
      <c r="A5" s="160" t="s">
        <v>293</v>
      </c>
      <c r="B5" s="161"/>
      <c r="C5" s="161"/>
      <c r="D5" s="161"/>
      <c r="E5" s="161"/>
      <c r="F5" s="161"/>
      <c r="G5" s="161"/>
      <c r="H5" s="101"/>
      <c r="I5" s="64"/>
      <c r="J5" s="64"/>
      <c r="K5" s="64"/>
      <c r="L5" s="64"/>
      <c r="M5" s="64"/>
      <c r="N5" s="64"/>
    </row>
    <row r="6" spans="1:14" ht="11.25" customHeight="1">
      <c r="A6" s="160" t="s">
        <v>294</v>
      </c>
      <c r="B6" s="161"/>
      <c r="C6" s="161"/>
      <c r="D6" s="161"/>
      <c r="E6" s="161"/>
      <c r="F6" s="161"/>
      <c r="G6" s="161"/>
      <c r="H6" s="101"/>
      <c r="I6" s="64"/>
      <c r="J6" s="64"/>
      <c r="K6" s="64"/>
      <c r="L6" s="64"/>
      <c r="M6" s="64"/>
      <c r="N6" s="64"/>
    </row>
    <row r="7" spans="1:14" ht="11.25" customHeight="1">
      <c r="A7" s="160" t="s">
        <v>302</v>
      </c>
      <c r="B7" s="161"/>
      <c r="C7" s="161"/>
      <c r="D7" s="161"/>
      <c r="E7" s="161"/>
      <c r="F7" s="161"/>
      <c r="G7" s="161"/>
      <c r="H7" s="101"/>
      <c r="I7" s="64"/>
      <c r="J7" s="64"/>
      <c r="K7" s="64"/>
      <c r="L7" s="64"/>
      <c r="M7" s="64"/>
      <c r="N7" s="64"/>
    </row>
    <row r="8" spans="1:14" ht="11.25" customHeight="1">
      <c r="A8" s="68"/>
      <c r="B8" s="102"/>
      <c r="C8" s="103"/>
      <c r="D8" s="101"/>
      <c r="E8" s="101"/>
      <c r="F8" s="101"/>
      <c r="G8" s="101"/>
      <c r="H8" s="101"/>
      <c r="I8" s="64"/>
      <c r="J8" s="64"/>
      <c r="K8" s="64"/>
      <c r="L8" s="64"/>
      <c r="M8" s="64"/>
      <c r="N8" s="64"/>
    </row>
    <row r="9" spans="1:14" ht="11.25" hidden="1" customHeight="1">
      <c r="A9" s="157" t="s">
        <v>295</v>
      </c>
      <c r="B9" s="159"/>
      <c r="C9" s="159"/>
      <c r="D9" s="159"/>
      <c r="E9" s="159"/>
      <c r="F9" s="159"/>
      <c r="G9" s="159"/>
      <c r="H9" s="101"/>
      <c r="I9" s="64"/>
      <c r="J9" s="64"/>
      <c r="K9" s="64"/>
      <c r="L9" s="64"/>
      <c r="M9" s="64"/>
      <c r="N9" s="64"/>
    </row>
    <row r="10" spans="1:14" ht="11.25" customHeight="1">
      <c r="A10" s="157" t="s">
        <v>296</v>
      </c>
      <c r="B10" s="158"/>
      <c r="C10" s="158"/>
      <c r="D10" s="158"/>
      <c r="E10" s="158"/>
      <c r="F10" s="158"/>
      <c r="G10" s="158"/>
      <c r="H10" s="104"/>
      <c r="I10" s="64"/>
      <c r="J10" s="64"/>
      <c r="K10" s="64"/>
      <c r="L10" s="64"/>
      <c r="M10" s="64"/>
      <c r="N10" s="64"/>
    </row>
    <row r="11" spans="1:14" ht="11.25" customHeight="1">
      <c r="A11" s="158" t="s">
        <v>297</v>
      </c>
      <c r="B11" s="158"/>
      <c r="C11" s="158"/>
      <c r="D11" s="158"/>
      <c r="E11" s="158"/>
      <c r="F11" s="158"/>
      <c r="G11" s="158"/>
      <c r="H11" s="104"/>
      <c r="I11" s="64"/>
      <c r="J11" s="64"/>
      <c r="K11" s="64"/>
      <c r="L11" s="64"/>
      <c r="M11" s="64"/>
      <c r="N11" s="64"/>
    </row>
    <row r="12" spans="1:14" ht="11.25" customHeight="1">
      <c r="A12" s="158" t="s">
        <v>298</v>
      </c>
      <c r="B12" s="158"/>
      <c r="C12" s="158"/>
      <c r="D12" s="158"/>
      <c r="E12" s="158"/>
      <c r="F12" s="158"/>
      <c r="G12" s="158"/>
      <c r="H12" s="104"/>
      <c r="I12" s="64"/>
      <c r="J12" s="64"/>
      <c r="K12" s="64"/>
      <c r="L12" s="64"/>
      <c r="M12" s="64"/>
      <c r="N12" s="64"/>
    </row>
    <row r="13" spans="1:14" ht="11.25" customHeight="1">
      <c r="A13" s="157" t="s">
        <v>299</v>
      </c>
      <c r="B13" s="158"/>
      <c r="C13" s="158"/>
      <c r="D13" s="158"/>
      <c r="E13" s="158"/>
      <c r="F13" s="158"/>
      <c r="G13" s="158"/>
      <c r="H13" s="104"/>
      <c r="I13" s="64"/>
      <c r="J13" s="64"/>
      <c r="K13" s="64"/>
      <c r="L13" s="64"/>
      <c r="M13" s="64"/>
      <c r="N13" s="64"/>
    </row>
    <row r="14" spans="1:14" ht="11.25" customHeight="1">
      <c r="A14" s="158" t="s">
        <v>300</v>
      </c>
      <c r="B14" s="158"/>
      <c r="C14" s="158"/>
      <c r="D14" s="158"/>
      <c r="E14" s="158"/>
      <c r="F14" s="158"/>
      <c r="G14" s="158"/>
      <c r="H14" s="104"/>
      <c r="I14" s="64"/>
      <c r="J14" s="64"/>
      <c r="K14" s="64"/>
      <c r="L14" s="64"/>
      <c r="M14" s="64"/>
      <c r="N14" s="64"/>
    </row>
    <row r="15" spans="1:14" ht="10.5" customHeight="1" thickBot="1">
      <c r="A15" s="68"/>
      <c r="B15" s="105"/>
      <c r="C15" s="106"/>
      <c r="D15" s="70"/>
      <c r="E15" s="69"/>
      <c r="F15" s="69" t="s">
        <v>256</v>
      </c>
      <c r="G15" s="69" t="s">
        <v>256</v>
      </c>
      <c r="H15" s="69"/>
      <c r="I15" s="64"/>
      <c r="J15" s="64"/>
      <c r="K15" s="64"/>
      <c r="L15" s="64"/>
      <c r="M15" s="64"/>
      <c r="N15" s="64"/>
    </row>
    <row r="16" spans="1:14" ht="12" customHeight="1">
      <c r="A16" s="107" t="s">
        <v>22</v>
      </c>
      <c r="B16" s="108" t="s">
        <v>0</v>
      </c>
      <c r="C16" s="109" t="s">
        <v>98</v>
      </c>
      <c r="D16" s="110" t="s">
        <v>98</v>
      </c>
      <c r="E16" s="110"/>
      <c r="F16" s="110" t="s">
        <v>253</v>
      </c>
      <c r="G16" s="110" t="s">
        <v>255</v>
      </c>
      <c r="H16" s="111"/>
      <c r="I16" s="64"/>
      <c r="J16" s="64"/>
      <c r="K16" s="64"/>
      <c r="L16" s="64"/>
      <c r="M16" s="64"/>
      <c r="N16" s="64"/>
    </row>
    <row r="17" spans="1:14" ht="10.5" customHeight="1">
      <c r="A17" s="112" t="s">
        <v>23</v>
      </c>
      <c r="B17" s="113"/>
      <c r="C17" s="114" t="s">
        <v>259</v>
      </c>
      <c r="D17" s="115" t="s">
        <v>243</v>
      </c>
      <c r="E17" s="115" t="s">
        <v>239</v>
      </c>
      <c r="F17" s="115" t="s">
        <v>254</v>
      </c>
      <c r="G17" s="115" t="s">
        <v>258</v>
      </c>
      <c r="H17" s="114"/>
      <c r="I17" s="64"/>
      <c r="J17" s="64"/>
      <c r="K17" s="64"/>
      <c r="L17" s="64"/>
      <c r="M17" s="64"/>
      <c r="N17" s="64"/>
    </row>
    <row r="18" spans="1:14" ht="10.5" customHeight="1" thickBot="1">
      <c r="A18" s="71"/>
      <c r="B18" s="72"/>
      <c r="C18" s="73"/>
      <c r="D18" s="116"/>
      <c r="E18" s="116"/>
      <c r="F18" s="116" t="s">
        <v>283</v>
      </c>
      <c r="G18" s="116" t="s">
        <v>283</v>
      </c>
      <c r="H18" s="114"/>
      <c r="I18" s="64"/>
      <c r="J18" s="64"/>
      <c r="K18" s="64"/>
      <c r="L18" s="64"/>
      <c r="M18" s="64"/>
      <c r="N18" s="64"/>
    </row>
    <row r="19" spans="1:14" s="3" customFormat="1" ht="21" customHeight="1">
      <c r="A19" s="117"/>
      <c r="B19" s="118" t="s">
        <v>291</v>
      </c>
      <c r="C19" s="119"/>
      <c r="D19" s="120"/>
      <c r="E19" s="120"/>
      <c r="F19" s="121">
        <f>SUM(F20,F46,F62,F64,F73,F83,F102,F109,F122)</f>
        <v>168886.3</v>
      </c>
      <c r="G19" s="121">
        <f>SUM(G20,G46,G62,G64,G73,G83,G102,G109,G122)</f>
        <v>161697.9</v>
      </c>
      <c r="H19" s="78"/>
      <c r="I19" s="65"/>
      <c r="J19" s="65"/>
      <c r="K19" s="65"/>
      <c r="L19" s="65"/>
      <c r="M19" s="65"/>
      <c r="N19" s="65"/>
    </row>
    <row r="20" spans="1:14" s="8" customFormat="1" ht="16.5" customHeight="1">
      <c r="A20" s="74" t="s">
        <v>107</v>
      </c>
      <c r="B20" s="75" t="s">
        <v>108</v>
      </c>
      <c r="C20" s="96" t="s">
        <v>260</v>
      </c>
      <c r="D20" s="96" t="s">
        <v>261</v>
      </c>
      <c r="E20" s="96"/>
      <c r="F20" s="77">
        <f>SUM(F21,F27,F30,F39,F40,F42)</f>
        <v>30658.799999999999</v>
      </c>
      <c r="G20" s="77">
        <f>SUM(G21,G27,G30,G39,G40,G42)</f>
        <v>29434.2</v>
      </c>
      <c r="H20" s="78"/>
      <c r="I20" s="66"/>
      <c r="J20" s="66"/>
      <c r="K20" s="66"/>
      <c r="L20" s="66"/>
      <c r="M20" s="66"/>
      <c r="N20" s="66"/>
    </row>
    <row r="21" spans="1:14" s="8" customFormat="1" ht="13.5" customHeight="1">
      <c r="A21" s="122" t="s">
        <v>109</v>
      </c>
      <c r="B21" s="123" t="s">
        <v>273</v>
      </c>
      <c r="C21" s="124" t="s">
        <v>260</v>
      </c>
      <c r="D21" s="125" t="s">
        <v>262</v>
      </c>
      <c r="E21" s="96"/>
      <c r="F21" s="126">
        <v>1213.9000000000001</v>
      </c>
      <c r="G21" s="127">
        <v>1195.7</v>
      </c>
      <c r="H21" s="78"/>
      <c r="I21" s="66"/>
      <c r="J21" s="66"/>
      <c r="K21" s="66"/>
      <c r="L21" s="66"/>
      <c r="M21" s="66"/>
      <c r="N21" s="66"/>
    </row>
    <row r="22" spans="1:14" s="8" customFormat="1" ht="10.5" customHeight="1">
      <c r="A22" s="128"/>
      <c r="B22" s="129" t="s">
        <v>274</v>
      </c>
      <c r="C22" s="130"/>
      <c r="D22" s="128"/>
      <c r="E22" s="96"/>
      <c r="F22" s="128"/>
      <c r="G22" s="128"/>
      <c r="H22" s="78"/>
      <c r="I22" s="66"/>
      <c r="J22" s="66"/>
      <c r="K22" s="66"/>
      <c r="L22" s="66"/>
      <c r="M22" s="66"/>
      <c r="N22" s="66"/>
    </row>
    <row r="23" spans="1:14" s="8" customFormat="1" ht="12" hidden="1" customHeight="1">
      <c r="A23" s="98" t="s">
        <v>110</v>
      </c>
      <c r="B23" s="79" t="s">
        <v>112</v>
      </c>
      <c r="C23" s="96">
        <v>892</v>
      </c>
      <c r="D23" s="96" t="s">
        <v>106</v>
      </c>
      <c r="E23" s="96" t="s">
        <v>113</v>
      </c>
      <c r="F23" s="77"/>
      <c r="G23" s="77"/>
      <c r="H23" s="78"/>
      <c r="I23" s="66"/>
      <c r="J23" s="66"/>
      <c r="K23" s="66"/>
      <c r="L23" s="66"/>
      <c r="M23" s="66"/>
      <c r="N23" s="66"/>
    </row>
    <row r="24" spans="1:14" s="8" customFormat="1" ht="12" hidden="1" customHeight="1">
      <c r="A24" s="98" t="s">
        <v>114</v>
      </c>
      <c r="B24" s="79" t="s">
        <v>178</v>
      </c>
      <c r="C24" s="96">
        <v>892</v>
      </c>
      <c r="D24" s="96" t="s">
        <v>106</v>
      </c>
      <c r="E24" s="96" t="s">
        <v>121</v>
      </c>
      <c r="F24" s="77"/>
      <c r="G24" s="77"/>
      <c r="H24" s="78"/>
      <c r="I24" s="66"/>
      <c r="J24" s="66"/>
      <c r="K24" s="66"/>
      <c r="L24" s="66"/>
      <c r="M24" s="66"/>
      <c r="N24" s="66"/>
    </row>
    <row r="25" spans="1:14" s="8" customFormat="1" ht="12" hidden="1" customHeight="1">
      <c r="A25" s="98" t="s">
        <v>115</v>
      </c>
      <c r="B25" s="79" t="s">
        <v>100</v>
      </c>
      <c r="C25" s="96">
        <v>892</v>
      </c>
      <c r="D25" s="96" t="s">
        <v>106</v>
      </c>
      <c r="E25" s="96" t="s">
        <v>116</v>
      </c>
      <c r="F25" s="77"/>
      <c r="G25" s="77"/>
      <c r="H25" s="78"/>
      <c r="I25" s="66"/>
      <c r="J25" s="66"/>
      <c r="K25" s="66"/>
      <c r="L25" s="66"/>
      <c r="M25" s="66"/>
      <c r="N25" s="66"/>
    </row>
    <row r="26" spans="1:14" s="8" customFormat="1" ht="2.25" hidden="1" customHeight="1">
      <c r="A26" s="98" t="s">
        <v>117</v>
      </c>
      <c r="B26" s="79" t="s">
        <v>176</v>
      </c>
      <c r="C26" s="96">
        <v>892</v>
      </c>
      <c r="D26" s="96" t="s">
        <v>106</v>
      </c>
      <c r="E26" s="96" t="s">
        <v>118</v>
      </c>
      <c r="F26" s="77"/>
      <c r="G26" s="77"/>
      <c r="H26" s="78"/>
      <c r="I26" s="66"/>
      <c r="J26" s="66"/>
      <c r="K26" s="66"/>
      <c r="L26" s="66"/>
      <c r="M26" s="66"/>
      <c r="N26" s="66"/>
    </row>
    <row r="27" spans="1:14" s="8" customFormat="1" ht="14.25" customHeight="1">
      <c r="A27" s="98" t="s">
        <v>119</v>
      </c>
      <c r="B27" s="131" t="s">
        <v>120</v>
      </c>
      <c r="C27" s="125" t="s">
        <v>260</v>
      </c>
      <c r="D27" s="125" t="s">
        <v>263</v>
      </c>
      <c r="E27" s="96"/>
      <c r="F27" s="127">
        <v>5705.1</v>
      </c>
      <c r="G27" s="127">
        <v>4920.8</v>
      </c>
      <c r="H27" s="78"/>
      <c r="I27" s="66"/>
      <c r="J27" s="66"/>
      <c r="K27" s="66"/>
      <c r="L27" s="66"/>
      <c r="M27" s="66"/>
      <c r="N27" s="66"/>
    </row>
    <row r="28" spans="1:14" s="8" customFormat="1" ht="12.75" customHeight="1">
      <c r="A28" s="132"/>
      <c r="B28" s="133" t="s">
        <v>284</v>
      </c>
      <c r="C28" s="134"/>
      <c r="D28" s="132"/>
      <c r="E28" s="96"/>
      <c r="F28" s="135"/>
      <c r="G28" s="135"/>
      <c r="H28" s="78"/>
      <c r="I28" s="66"/>
      <c r="J28" s="66"/>
      <c r="K28" s="66"/>
      <c r="L28" s="66"/>
      <c r="M28" s="66"/>
      <c r="N28" s="66"/>
    </row>
    <row r="29" spans="1:14" s="8" customFormat="1" ht="12.75" customHeight="1">
      <c r="A29" s="128"/>
      <c r="B29" s="136" t="s">
        <v>285</v>
      </c>
      <c r="C29" s="130"/>
      <c r="D29" s="128"/>
      <c r="E29" s="96"/>
      <c r="F29" s="137"/>
      <c r="G29" s="137"/>
      <c r="H29" s="78"/>
      <c r="I29" s="66"/>
      <c r="J29" s="66"/>
      <c r="K29" s="66"/>
      <c r="L29" s="66"/>
      <c r="M29" s="66"/>
      <c r="N29" s="66"/>
    </row>
    <row r="30" spans="1:14" ht="16.5" customHeight="1">
      <c r="A30" s="122" t="s">
        <v>131</v>
      </c>
      <c r="B30" s="131" t="s">
        <v>301</v>
      </c>
      <c r="C30" s="125" t="s">
        <v>260</v>
      </c>
      <c r="D30" s="125" t="s">
        <v>264</v>
      </c>
      <c r="E30" s="125"/>
      <c r="F30" s="126">
        <v>23539.8</v>
      </c>
      <c r="G30" s="126">
        <v>23317.7</v>
      </c>
      <c r="H30" s="78"/>
      <c r="I30" s="64"/>
      <c r="J30" s="64"/>
      <c r="K30" s="64"/>
      <c r="L30" s="64"/>
      <c r="M30" s="64"/>
      <c r="N30" s="64"/>
    </row>
    <row r="31" spans="1:14" ht="12" customHeight="1">
      <c r="A31" s="98"/>
      <c r="B31" s="133" t="s">
        <v>286</v>
      </c>
      <c r="C31" s="138"/>
      <c r="D31" s="138"/>
      <c r="E31" s="138"/>
      <c r="F31" s="135"/>
      <c r="G31" s="135"/>
      <c r="H31" s="78"/>
      <c r="I31" s="64"/>
      <c r="J31" s="64"/>
      <c r="K31" s="64"/>
      <c r="L31" s="64"/>
      <c r="M31" s="64"/>
      <c r="N31" s="64"/>
    </row>
    <row r="32" spans="1:14" ht="12.75" customHeight="1">
      <c r="A32" s="99"/>
      <c r="B32" s="133" t="s">
        <v>287</v>
      </c>
      <c r="C32" s="100"/>
      <c r="D32" s="100"/>
      <c r="E32" s="100"/>
      <c r="F32" s="137"/>
      <c r="G32" s="137"/>
      <c r="H32" s="78"/>
      <c r="I32" s="64"/>
      <c r="J32" s="64"/>
      <c r="K32" s="64"/>
      <c r="L32" s="64"/>
      <c r="M32" s="64"/>
      <c r="N32" s="64"/>
    </row>
    <row r="33" spans="1:14" ht="12" hidden="1" customHeight="1">
      <c r="A33" s="74" t="s">
        <v>162</v>
      </c>
      <c r="B33" s="79" t="s">
        <v>125</v>
      </c>
      <c r="C33" s="96">
        <v>971</v>
      </c>
      <c r="D33" s="96" t="s">
        <v>105</v>
      </c>
      <c r="E33" s="96" t="s">
        <v>126</v>
      </c>
      <c r="F33" s="77"/>
      <c r="G33" s="77"/>
      <c r="H33" s="78"/>
      <c r="I33" s="64"/>
      <c r="J33" s="64"/>
      <c r="K33" s="64"/>
      <c r="L33" s="64"/>
      <c r="M33" s="64"/>
      <c r="N33" s="64"/>
    </row>
    <row r="34" spans="1:14" s="8" customFormat="1" ht="12" hidden="1" customHeight="1" thickBot="1">
      <c r="A34" s="74" t="s">
        <v>163</v>
      </c>
      <c r="B34" s="79" t="s">
        <v>129</v>
      </c>
      <c r="C34" s="96">
        <v>971</v>
      </c>
      <c r="D34" s="96" t="s">
        <v>105</v>
      </c>
      <c r="E34" s="96" t="s">
        <v>130</v>
      </c>
      <c r="F34" s="77"/>
      <c r="G34" s="77"/>
      <c r="H34" s="78"/>
      <c r="I34" s="66"/>
      <c r="J34" s="66"/>
      <c r="K34" s="66"/>
      <c r="L34" s="66"/>
      <c r="M34" s="66"/>
      <c r="N34" s="66"/>
    </row>
    <row r="35" spans="1:14" s="8" customFormat="1" ht="11.25" hidden="1" customHeight="1" thickTop="1">
      <c r="A35" s="74"/>
      <c r="B35" s="79"/>
      <c r="C35" s="96"/>
      <c r="D35" s="96"/>
      <c r="E35" s="96"/>
      <c r="F35" s="77"/>
      <c r="G35" s="77"/>
      <c r="H35" s="78"/>
      <c r="I35" s="66"/>
      <c r="J35" s="66"/>
      <c r="K35" s="66"/>
      <c r="L35" s="66"/>
      <c r="M35" s="66"/>
      <c r="N35" s="66"/>
    </row>
    <row r="36" spans="1:14" s="8" customFormat="1" ht="11.25" hidden="1" customHeight="1" thickBot="1">
      <c r="A36" s="83"/>
      <c r="B36" s="139"/>
      <c r="C36" s="91"/>
      <c r="D36" s="90"/>
      <c r="E36" s="97"/>
      <c r="F36" s="77"/>
      <c r="G36" s="77"/>
      <c r="H36" s="78"/>
      <c r="I36" s="66"/>
      <c r="J36" s="66"/>
      <c r="K36" s="66"/>
      <c r="L36" s="66"/>
      <c r="M36" s="66"/>
      <c r="N36" s="66"/>
    </row>
    <row r="37" spans="1:14" s="8" customFormat="1" ht="12.75" hidden="1" customHeight="1">
      <c r="A37" s="83" t="s">
        <v>22</v>
      </c>
      <c r="B37" s="97" t="s">
        <v>0</v>
      </c>
      <c r="C37" s="96" t="s">
        <v>98</v>
      </c>
      <c r="D37" s="96" t="s">
        <v>98</v>
      </c>
      <c r="E37" s="97"/>
      <c r="F37" s="97"/>
      <c r="G37" s="97"/>
      <c r="H37" s="78"/>
      <c r="I37" s="66"/>
      <c r="J37" s="66"/>
      <c r="K37" s="66"/>
      <c r="L37" s="66"/>
      <c r="M37" s="66"/>
      <c r="N37" s="66"/>
    </row>
    <row r="38" spans="1:14" s="8" customFormat="1" ht="2.25" hidden="1" customHeight="1">
      <c r="A38" s="83" t="s">
        <v>23</v>
      </c>
      <c r="B38" s="81"/>
      <c r="C38" s="96" t="s">
        <v>99</v>
      </c>
      <c r="D38" s="96" t="s">
        <v>242</v>
      </c>
      <c r="E38" s="97" t="s">
        <v>239</v>
      </c>
      <c r="F38" s="97"/>
      <c r="G38" s="97"/>
      <c r="H38" s="78"/>
      <c r="I38" s="66"/>
      <c r="J38" s="66"/>
      <c r="K38" s="66"/>
      <c r="L38" s="66"/>
      <c r="M38" s="66"/>
      <c r="N38" s="66"/>
    </row>
    <row r="39" spans="1:14" s="8" customFormat="1" ht="15.75" hidden="1" customHeight="1">
      <c r="A39" s="74" t="s">
        <v>180</v>
      </c>
      <c r="B39" s="140" t="s">
        <v>281</v>
      </c>
      <c r="C39" s="96" t="s">
        <v>260</v>
      </c>
      <c r="D39" s="96" t="s">
        <v>269</v>
      </c>
      <c r="E39" s="97"/>
      <c r="F39" s="141">
        <v>0</v>
      </c>
      <c r="G39" s="141">
        <v>0</v>
      </c>
      <c r="H39" s="78"/>
      <c r="I39" s="66"/>
      <c r="J39" s="66"/>
      <c r="K39" s="66"/>
      <c r="L39" s="66"/>
      <c r="M39" s="66"/>
      <c r="N39" s="66"/>
    </row>
    <row r="40" spans="1:14" s="8" customFormat="1" ht="17.25" customHeight="1">
      <c r="A40" s="74" t="s">
        <v>180</v>
      </c>
      <c r="B40" s="140" t="s">
        <v>133</v>
      </c>
      <c r="C40" s="96" t="s">
        <v>260</v>
      </c>
      <c r="D40" s="96" t="s">
        <v>265</v>
      </c>
      <c r="E40" s="96"/>
      <c r="F40" s="77">
        <v>200</v>
      </c>
      <c r="G40" s="77">
        <v>0</v>
      </c>
      <c r="H40" s="78"/>
      <c r="I40" s="66"/>
      <c r="J40" s="66"/>
      <c r="K40" s="66"/>
      <c r="L40" s="66"/>
      <c r="M40" s="66"/>
      <c r="N40" s="66"/>
    </row>
    <row r="41" spans="1:14" s="8" customFormat="1" ht="0.75" hidden="1" customHeight="1">
      <c r="A41" s="74" t="s">
        <v>181</v>
      </c>
      <c r="B41" s="79" t="s">
        <v>168</v>
      </c>
      <c r="C41" s="96">
        <v>971</v>
      </c>
      <c r="D41" s="96" t="s">
        <v>186</v>
      </c>
      <c r="E41" s="96" t="s">
        <v>124</v>
      </c>
      <c r="F41" s="77"/>
      <c r="G41" s="77"/>
      <c r="H41" s="78"/>
      <c r="I41" s="66"/>
      <c r="J41" s="66"/>
      <c r="K41" s="66"/>
      <c r="L41" s="66"/>
      <c r="M41" s="66"/>
      <c r="N41" s="66"/>
    </row>
    <row r="42" spans="1:14" s="8" customFormat="1" ht="16.5" hidden="1" customHeight="1">
      <c r="A42" s="142" t="s">
        <v>280</v>
      </c>
      <c r="B42" s="140" t="s">
        <v>134</v>
      </c>
      <c r="C42" s="96" t="s">
        <v>260</v>
      </c>
      <c r="D42" s="96" t="s">
        <v>266</v>
      </c>
      <c r="E42" s="96"/>
      <c r="F42" s="77">
        <v>0</v>
      </c>
      <c r="G42" s="77">
        <v>0</v>
      </c>
      <c r="H42" s="78"/>
      <c r="I42" s="66"/>
      <c r="J42" s="66"/>
      <c r="K42" s="66"/>
      <c r="L42" s="66"/>
      <c r="M42" s="66"/>
      <c r="N42" s="66"/>
    </row>
    <row r="43" spans="1:14" s="8" customFormat="1" ht="0.75" hidden="1" customHeight="1">
      <c r="A43" s="92"/>
      <c r="B43" s="93"/>
      <c r="C43" s="94"/>
      <c r="D43" s="94"/>
      <c r="E43" s="96"/>
      <c r="F43" s="92"/>
      <c r="G43" s="92"/>
      <c r="H43" s="78"/>
      <c r="I43" s="66"/>
      <c r="J43" s="66"/>
      <c r="K43" s="66"/>
      <c r="L43" s="66"/>
      <c r="M43" s="66"/>
      <c r="N43" s="66"/>
    </row>
    <row r="44" spans="1:14" s="8" customFormat="1" ht="12.75" hidden="1" customHeight="1">
      <c r="A44" s="74" t="s">
        <v>199</v>
      </c>
      <c r="B44" s="79" t="s">
        <v>168</v>
      </c>
      <c r="C44" s="96">
        <v>971</v>
      </c>
      <c r="D44" s="96" t="s">
        <v>187</v>
      </c>
      <c r="E44" s="96" t="s">
        <v>124</v>
      </c>
      <c r="F44" s="77"/>
      <c r="G44" s="77"/>
      <c r="H44" s="78"/>
      <c r="I44" s="66"/>
      <c r="J44" s="66"/>
      <c r="K44" s="66"/>
      <c r="L44" s="66"/>
      <c r="M44" s="66"/>
      <c r="N44" s="66"/>
    </row>
    <row r="45" spans="1:14" s="8" customFormat="1" ht="12.75" hidden="1" customHeight="1">
      <c r="A45" s="74" t="s">
        <v>200</v>
      </c>
      <c r="B45" s="79" t="s">
        <v>201</v>
      </c>
      <c r="C45" s="96">
        <v>971</v>
      </c>
      <c r="D45" s="96" t="s">
        <v>187</v>
      </c>
      <c r="E45" s="96" t="s">
        <v>124</v>
      </c>
      <c r="F45" s="77"/>
      <c r="G45" s="77"/>
      <c r="H45" s="78"/>
      <c r="I45" s="66"/>
      <c r="J45" s="66"/>
      <c r="K45" s="66"/>
      <c r="L45" s="66"/>
      <c r="M45" s="66"/>
      <c r="N45" s="66"/>
    </row>
    <row r="46" spans="1:14" s="8" customFormat="1" ht="15.75" customHeight="1">
      <c r="A46" s="74" t="s">
        <v>135</v>
      </c>
      <c r="B46" s="140" t="s">
        <v>188</v>
      </c>
      <c r="C46" s="96" t="s">
        <v>263</v>
      </c>
      <c r="D46" s="96" t="s">
        <v>261</v>
      </c>
      <c r="E46" s="96"/>
      <c r="F46" s="77">
        <f>SUM(F47)</f>
        <v>30</v>
      </c>
      <c r="G46" s="77">
        <f>SUM(G47)</f>
        <v>29.9</v>
      </c>
      <c r="H46" s="78"/>
      <c r="I46" s="66"/>
      <c r="J46" s="66"/>
      <c r="K46" s="66"/>
      <c r="L46" s="66"/>
      <c r="M46" s="66"/>
      <c r="N46" s="66"/>
    </row>
    <row r="47" spans="1:14" ht="14.25" customHeight="1">
      <c r="A47" s="122" t="s">
        <v>136</v>
      </c>
      <c r="B47" s="123" t="s">
        <v>275</v>
      </c>
      <c r="C47" s="125" t="s">
        <v>263</v>
      </c>
      <c r="D47" s="125" t="s">
        <v>267</v>
      </c>
      <c r="E47" s="125"/>
      <c r="F47" s="126">
        <v>30</v>
      </c>
      <c r="G47" s="126">
        <v>29.9</v>
      </c>
      <c r="H47" s="78"/>
      <c r="I47" s="64"/>
      <c r="J47" s="64"/>
      <c r="K47" s="64"/>
      <c r="L47" s="64"/>
      <c r="M47" s="64"/>
      <c r="N47" s="64"/>
    </row>
    <row r="48" spans="1:14" ht="13.5" customHeight="1">
      <c r="A48" s="99"/>
      <c r="B48" s="129" t="s">
        <v>276</v>
      </c>
      <c r="C48" s="100"/>
      <c r="D48" s="100"/>
      <c r="E48" s="100"/>
      <c r="F48" s="137"/>
      <c r="G48" s="137"/>
      <c r="H48" s="78"/>
      <c r="I48" s="64"/>
      <c r="J48" s="64"/>
      <c r="K48" s="64"/>
      <c r="L48" s="64"/>
      <c r="M48" s="64"/>
      <c r="N48" s="64"/>
    </row>
    <row r="49" spans="1:14" ht="12.75" hidden="1" customHeight="1">
      <c r="A49" s="74" t="s">
        <v>137</v>
      </c>
      <c r="B49" s="79" t="s">
        <v>125</v>
      </c>
      <c r="C49" s="96">
        <v>971</v>
      </c>
      <c r="D49" s="96" t="s">
        <v>102</v>
      </c>
      <c r="E49" s="96" t="s">
        <v>126</v>
      </c>
      <c r="F49" s="77"/>
      <c r="G49" s="77"/>
      <c r="H49" s="78"/>
      <c r="I49" s="64"/>
      <c r="J49" s="64"/>
      <c r="K49" s="64"/>
      <c r="L49" s="64"/>
      <c r="M49" s="64"/>
      <c r="N49" s="64"/>
    </row>
    <row r="50" spans="1:14" ht="12.75" hidden="1" customHeight="1">
      <c r="A50" s="74" t="s">
        <v>138</v>
      </c>
      <c r="B50" s="79" t="s">
        <v>127</v>
      </c>
      <c r="C50" s="96">
        <v>971</v>
      </c>
      <c r="D50" s="96" t="s">
        <v>102</v>
      </c>
      <c r="E50" s="96" t="s">
        <v>128</v>
      </c>
      <c r="F50" s="77"/>
      <c r="G50" s="77"/>
      <c r="H50" s="78"/>
      <c r="I50" s="64"/>
      <c r="J50" s="64"/>
      <c r="K50" s="64"/>
      <c r="L50" s="64"/>
      <c r="M50" s="64"/>
      <c r="N50" s="64"/>
    </row>
    <row r="51" spans="1:14" ht="12.75" hidden="1" customHeight="1">
      <c r="A51" s="74" t="s">
        <v>138</v>
      </c>
      <c r="B51" s="79" t="s">
        <v>190</v>
      </c>
      <c r="C51" s="96">
        <v>971</v>
      </c>
      <c r="D51" s="96" t="s">
        <v>102</v>
      </c>
      <c r="E51" s="96" t="s">
        <v>128</v>
      </c>
      <c r="F51" s="77"/>
      <c r="G51" s="77"/>
      <c r="H51" s="78"/>
      <c r="I51" s="64"/>
      <c r="J51" s="64"/>
      <c r="K51" s="64"/>
      <c r="L51" s="64"/>
      <c r="M51" s="64"/>
      <c r="N51" s="64"/>
    </row>
    <row r="52" spans="1:14" ht="12.75" hidden="1" customHeight="1">
      <c r="A52" s="74" t="s">
        <v>175</v>
      </c>
      <c r="B52" s="79" t="s">
        <v>129</v>
      </c>
      <c r="C52" s="96">
        <v>971</v>
      </c>
      <c r="D52" s="96" t="s">
        <v>102</v>
      </c>
      <c r="E52" s="96" t="s">
        <v>130</v>
      </c>
      <c r="F52" s="77"/>
      <c r="G52" s="77"/>
      <c r="H52" s="78"/>
      <c r="I52" s="64"/>
      <c r="J52" s="64"/>
      <c r="K52" s="64"/>
      <c r="L52" s="64"/>
      <c r="M52" s="64"/>
      <c r="N52" s="64"/>
    </row>
    <row r="53" spans="1:14" ht="12.75" hidden="1" customHeight="1">
      <c r="A53" s="74" t="s">
        <v>175</v>
      </c>
      <c r="B53" s="79" t="s">
        <v>190</v>
      </c>
      <c r="C53" s="96">
        <v>971</v>
      </c>
      <c r="D53" s="96" t="s">
        <v>102</v>
      </c>
      <c r="E53" s="96" t="s">
        <v>130</v>
      </c>
      <c r="F53" s="77"/>
      <c r="G53" s="77"/>
      <c r="H53" s="78"/>
      <c r="I53" s="64"/>
      <c r="J53" s="64"/>
      <c r="K53" s="64"/>
      <c r="L53" s="64"/>
      <c r="M53" s="64"/>
      <c r="N53" s="64"/>
    </row>
    <row r="54" spans="1:14" ht="11.25" hidden="1" customHeight="1">
      <c r="A54" s="74" t="s">
        <v>164</v>
      </c>
      <c r="B54" s="75" t="s">
        <v>202</v>
      </c>
      <c r="C54" s="96">
        <v>971</v>
      </c>
      <c r="D54" s="96" t="s">
        <v>102</v>
      </c>
      <c r="E54" s="96"/>
      <c r="F54" s="77"/>
      <c r="G54" s="77"/>
      <c r="H54" s="78"/>
      <c r="I54" s="64"/>
      <c r="J54" s="64"/>
      <c r="K54" s="64"/>
      <c r="L54" s="64"/>
      <c r="M54" s="64"/>
      <c r="N54" s="64"/>
    </row>
    <row r="55" spans="1:14" ht="10.5" hidden="1" customHeight="1">
      <c r="A55" s="74"/>
      <c r="B55" s="75" t="s">
        <v>204</v>
      </c>
      <c r="C55" s="96"/>
      <c r="D55" s="96"/>
      <c r="E55" s="96"/>
      <c r="F55" s="77"/>
      <c r="G55" s="77"/>
      <c r="H55" s="78"/>
      <c r="I55" s="64"/>
      <c r="J55" s="64"/>
      <c r="K55" s="64"/>
      <c r="L55" s="64"/>
      <c r="M55" s="64"/>
      <c r="N55" s="64"/>
    </row>
    <row r="56" spans="1:14" ht="10.5" hidden="1" customHeight="1">
      <c r="A56" s="74"/>
      <c r="B56" s="75" t="s">
        <v>203</v>
      </c>
      <c r="C56" s="96"/>
      <c r="D56" s="96"/>
      <c r="E56" s="96"/>
      <c r="F56" s="77"/>
      <c r="G56" s="77"/>
      <c r="H56" s="78"/>
      <c r="I56" s="64"/>
      <c r="J56" s="64"/>
      <c r="K56" s="64"/>
      <c r="L56" s="64"/>
      <c r="M56" s="64"/>
      <c r="N56" s="64"/>
    </row>
    <row r="57" spans="1:14" ht="11.25" hidden="1" customHeight="1">
      <c r="A57" s="74" t="s">
        <v>164</v>
      </c>
      <c r="B57" s="80" t="s">
        <v>111</v>
      </c>
      <c r="C57" s="96">
        <v>971</v>
      </c>
      <c r="D57" s="96" t="s">
        <v>102</v>
      </c>
      <c r="E57" s="96"/>
      <c r="F57" s="77"/>
      <c r="G57" s="77"/>
      <c r="H57" s="78"/>
      <c r="I57" s="64"/>
      <c r="J57" s="64"/>
      <c r="K57" s="64"/>
      <c r="L57" s="64"/>
      <c r="M57" s="64"/>
      <c r="N57" s="64"/>
    </row>
    <row r="58" spans="1:14" ht="12.75" hidden="1" customHeight="1">
      <c r="A58" s="74" t="s">
        <v>165</v>
      </c>
      <c r="B58" s="79" t="s">
        <v>125</v>
      </c>
      <c r="C58" s="96">
        <v>971</v>
      </c>
      <c r="D58" s="96" t="s">
        <v>102</v>
      </c>
      <c r="E58" s="96" t="s">
        <v>126</v>
      </c>
      <c r="F58" s="77"/>
      <c r="G58" s="77"/>
      <c r="H58" s="78"/>
      <c r="I58" s="64"/>
      <c r="J58" s="64"/>
      <c r="K58" s="64"/>
      <c r="L58" s="64"/>
      <c r="M58" s="64"/>
      <c r="N58" s="64"/>
    </row>
    <row r="59" spans="1:14" ht="12.75" hidden="1" customHeight="1">
      <c r="A59" s="74" t="s">
        <v>166</v>
      </c>
      <c r="B59" s="79" t="s">
        <v>129</v>
      </c>
      <c r="C59" s="96">
        <v>971</v>
      </c>
      <c r="D59" s="96" t="s">
        <v>102</v>
      </c>
      <c r="E59" s="96" t="s">
        <v>130</v>
      </c>
      <c r="F59" s="77"/>
      <c r="G59" s="77"/>
      <c r="H59" s="78"/>
      <c r="I59" s="64"/>
      <c r="J59" s="64"/>
      <c r="K59" s="64"/>
      <c r="L59" s="64"/>
      <c r="M59" s="64"/>
      <c r="N59" s="64"/>
    </row>
    <row r="60" spans="1:14" ht="12.75" hidden="1" customHeight="1">
      <c r="A60" s="74" t="s">
        <v>166</v>
      </c>
      <c r="B60" s="80" t="s">
        <v>205</v>
      </c>
      <c r="C60" s="96">
        <v>971</v>
      </c>
      <c r="D60" s="96" t="s">
        <v>102</v>
      </c>
      <c r="E60" s="96" t="s">
        <v>130</v>
      </c>
      <c r="F60" s="77"/>
      <c r="G60" s="77"/>
      <c r="H60" s="78"/>
      <c r="I60" s="64"/>
      <c r="J60" s="64"/>
      <c r="K60" s="64"/>
      <c r="L60" s="64"/>
      <c r="M60" s="64"/>
      <c r="N60" s="64"/>
    </row>
    <row r="61" spans="1:14" ht="10.5" hidden="1" customHeight="1">
      <c r="A61" s="74"/>
      <c r="B61" s="79" t="s">
        <v>192</v>
      </c>
      <c r="C61" s="96"/>
      <c r="D61" s="96"/>
      <c r="E61" s="96"/>
      <c r="F61" s="77"/>
      <c r="G61" s="77"/>
      <c r="H61" s="78"/>
      <c r="I61" s="64"/>
      <c r="J61" s="64"/>
      <c r="K61" s="64"/>
      <c r="L61" s="64"/>
      <c r="M61" s="64"/>
      <c r="N61" s="64"/>
    </row>
    <row r="62" spans="1:14" ht="14.25" customHeight="1">
      <c r="A62" s="74" t="s">
        <v>248</v>
      </c>
      <c r="B62" s="140" t="s">
        <v>247</v>
      </c>
      <c r="C62" s="96" t="s">
        <v>264</v>
      </c>
      <c r="D62" s="96" t="s">
        <v>261</v>
      </c>
      <c r="E62" s="96"/>
      <c r="F62" s="77">
        <f>SUM(F63)</f>
        <v>62.9</v>
      </c>
      <c r="G62" s="77">
        <f>SUM(G63)</f>
        <v>0</v>
      </c>
      <c r="H62" s="78"/>
      <c r="I62" s="64"/>
      <c r="J62" s="64"/>
      <c r="K62" s="64"/>
      <c r="L62" s="64"/>
      <c r="M62" s="64"/>
      <c r="N62" s="64"/>
    </row>
    <row r="63" spans="1:14" ht="15" customHeight="1">
      <c r="A63" s="74" t="s">
        <v>140</v>
      </c>
      <c r="B63" s="140" t="s">
        <v>277</v>
      </c>
      <c r="C63" s="96" t="s">
        <v>264</v>
      </c>
      <c r="D63" s="96" t="s">
        <v>260</v>
      </c>
      <c r="E63" s="96"/>
      <c r="F63" s="77">
        <v>62.9</v>
      </c>
      <c r="G63" s="77">
        <v>0</v>
      </c>
      <c r="H63" s="78"/>
      <c r="I63" s="64"/>
      <c r="J63" s="64"/>
      <c r="K63" s="64"/>
      <c r="L63" s="64"/>
      <c r="M63" s="64"/>
      <c r="N63" s="64"/>
    </row>
    <row r="64" spans="1:14" ht="14.25" customHeight="1">
      <c r="A64" s="143">
        <v>4</v>
      </c>
      <c r="B64" s="140" t="s">
        <v>139</v>
      </c>
      <c r="C64" s="96" t="s">
        <v>268</v>
      </c>
      <c r="D64" s="96" t="s">
        <v>261</v>
      </c>
      <c r="E64" s="96"/>
      <c r="F64" s="77">
        <f>SUM(F65)</f>
        <v>117344.2</v>
      </c>
      <c r="G64" s="77">
        <f>G65</f>
        <v>111964.7</v>
      </c>
      <c r="H64" s="78"/>
      <c r="I64" s="64"/>
      <c r="J64" s="64"/>
      <c r="K64" s="64"/>
      <c r="L64" s="64"/>
      <c r="M64" s="64"/>
      <c r="N64" s="64"/>
    </row>
    <row r="65" spans="1:14" ht="15" customHeight="1">
      <c r="A65" s="74" t="s">
        <v>144</v>
      </c>
      <c r="B65" s="140" t="s">
        <v>141</v>
      </c>
      <c r="C65" s="96" t="s">
        <v>268</v>
      </c>
      <c r="D65" s="96" t="s">
        <v>263</v>
      </c>
      <c r="E65" s="96"/>
      <c r="F65" s="77">
        <v>117344.2</v>
      </c>
      <c r="G65" s="77">
        <v>111964.7</v>
      </c>
      <c r="H65" s="82"/>
      <c r="I65" s="64"/>
      <c r="J65" s="64"/>
      <c r="K65" s="64"/>
      <c r="L65" s="64"/>
      <c r="M65" s="64"/>
      <c r="N65" s="64"/>
    </row>
    <row r="66" spans="1:14" s="8" customFormat="1" ht="12.75" hidden="1" customHeight="1">
      <c r="A66" s="74" t="s">
        <v>167</v>
      </c>
      <c r="B66" s="79" t="s">
        <v>112</v>
      </c>
      <c r="C66" s="96">
        <v>971</v>
      </c>
      <c r="D66" s="96" t="s">
        <v>142</v>
      </c>
      <c r="E66" s="96" t="s">
        <v>113</v>
      </c>
      <c r="F66" s="77">
        <f>SUM(F67)</f>
        <v>6868</v>
      </c>
      <c r="G66" s="77"/>
      <c r="H66" s="82"/>
      <c r="I66" s="66"/>
      <c r="J66" s="66"/>
      <c r="K66" s="66"/>
      <c r="L66" s="66"/>
      <c r="M66" s="66"/>
      <c r="N66" s="66"/>
    </row>
    <row r="67" spans="1:14" s="8" customFormat="1" ht="12.75" hidden="1" customHeight="1">
      <c r="A67" s="74" t="s">
        <v>167</v>
      </c>
      <c r="B67" s="79" t="s">
        <v>179</v>
      </c>
      <c r="C67" s="96">
        <v>971</v>
      </c>
      <c r="D67" s="96" t="s">
        <v>142</v>
      </c>
      <c r="E67" s="96" t="s">
        <v>122</v>
      </c>
      <c r="F67" s="77">
        <f>SUM(F68)</f>
        <v>6868</v>
      </c>
      <c r="G67" s="77"/>
      <c r="H67" s="82"/>
      <c r="I67" s="66"/>
      <c r="J67" s="66"/>
      <c r="K67" s="66"/>
      <c r="L67" s="66"/>
      <c r="M67" s="66"/>
      <c r="N67" s="66"/>
    </row>
    <row r="68" spans="1:14" s="8" customFormat="1" ht="12.75" hidden="1" customHeight="1">
      <c r="A68" s="74" t="s">
        <v>182</v>
      </c>
      <c r="B68" s="79" t="s">
        <v>177</v>
      </c>
      <c r="C68" s="96">
        <v>971</v>
      </c>
      <c r="D68" s="96" t="s">
        <v>142</v>
      </c>
      <c r="E68" s="96" t="s">
        <v>123</v>
      </c>
      <c r="F68" s="77">
        <f>SUM(F69)</f>
        <v>6868</v>
      </c>
      <c r="G68" s="77"/>
      <c r="H68" s="82"/>
      <c r="I68" s="66"/>
      <c r="J68" s="66"/>
      <c r="K68" s="66"/>
      <c r="L68" s="66"/>
      <c r="M68" s="66"/>
      <c r="N68" s="66"/>
    </row>
    <row r="69" spans="1:14" s="8" customFormat="1" ht="12.75" hidden="1" customHeight="1">
      <c r="A69" s="74" t="s">
        <v>182</v>
      </c>
      <c r="B69" s="79" t="s">
        <v>191</v>
      </c>
      <c r="C69" s="96">
        <v>971</v>
      </c>
      <c r="D69" s="96" t="s">
        <v>142</v>
      </c>
      <c r="E69" s="96" t="s">
        <v>123</v>
      </c>
      <c r="F69" s="77">
        <v>6868</v>
      </c>
      <c r="G69" s="77"/>
      <c r="H69" s="82"/>
      <c r="I69" s="66"/>
      <c r="J69" s="66"/>
      <c r="K69" s="66"/>
      <c r="L69" s="66"/>
      <c r="M69" s="66"/>
      <c r="N69" s="66"/>
    </row>
    <row r="70" spans="1:14" s="8" customFormat="1" ht="12.75" hidden="1" customHeight="1">
      <c r="A70" s="74" t="s">
        <v>183</v>
      </c>
      <c r="B70" s="79" t="s">
        <v>125</v>
      </c>
      <c r="C70" s="96">
        <v>971</v>
      </c>
      <c r="D70" s="96" t="s">
        <v>142</v>
      </c>
      <c r="E70" s="96" t="s">
        <v>126</v>
      </c>
      <c r="F70" s="77">
        <f>SUM(F71)</f>
        <v>1112</v>
      </c>
      <c r="G70" s="77"/>
      <c r="H70" s="82"/>
      <c r="I70" s="66"/>
      <c r="J70" s="66"/>
      <c r="K70" s="66"/>
      <c r="L70" s="66"/>
      <c r="M70" s="66"/>
      <c r="N70" s="66"/>
    </row>
    <row r="71" spans="1:14" s="8" customFormat="1" ht="12.75" hidden="1" customHeight="1">
      <c r="A71" s="74" t="s">
        <v>184</v>
      </c>
      <c r="B71" s="79" t="s">
        <v>127</v>
      </c>
      <c r="C71" s="96">
        <v>971</v>
      </c>
      <c r="D71" s="96" t="s">
        <v>142</v>
      </c>
      <c r="E71" s="96" t="s">
        <v>128</v>
      </c>
      <c r="F71" s="77">
        <f>SUM(F72)</f>
        <v>1112</v>
      </c>
      <c r="G71" s="77"/>
      <c r="H71" s="82"/>
      <c r="I71" s="66"/>
      <c r="J71" s="66"/>
      <c r="K71" s="66"/>
      <c r="L71" s="66"/>
      <c r="M71" s="66"/>
      <c r="N71" s="66"/>
    </row>
    <row r="72" spans="1:14" s="8" customFormat="1" ht="12.75" hidden="1" customHeight="1">
      <c r="A72" s="74" t="s">
        <v>184</v>
      </c>
      <c r="B72" s="79" t="s">
        <v>191</v>
      </c>
      <c r="C72" s="96">
        <v>971</v>
      </c>
      <c r="D72" s="96" t="s">
        <v>142</v>
      </c>
      <c r="E72" s="96" t="s">
        <v>128</v>
      </c>
      <c r="F72" s="77">
        <v>1112</v>
      </c>
      <c r="G72" s="77"/>
      <c r="H72" s="82"/>
      <c r="I72" s="66"/>
      <c r="J72" s="66"/>
      <c r="K72" s="66"/>
      <c r="L72" s="66"/>
      <c r="M72" s="66"/>
      <c r="N72" s="66"/>
    </row>
    <row r="73" spans="1:14" s="8" customFormat="1" ht="14.25" customHeight="1">
      <c r="A73" s="76" t="s">
        <v>145</v>
      </c>
      <c r="B73" s="140" t="s">
        <v>143</v>
      </c>
      <c r="C73" s="96" t="s">
        <v>269</v>
      </c>
      <c r="D73" s="96" t="s">
        <v>261</v>
      </c>
      <c r="E73" s="96"/>
      <c r="F73" s="77">
        <f>SUM(F75,F74)+F82</f>
        <v>2940</v>
      </c>
      <c r="G73" s="77">
        <f>G74+G75+G82</f>
        <v>2852.9</v>
      </c>
      <c r="H73" s="78"/>
      <c r="I73" s="66"/>
      <c r="J73" s="66"/>
      <c r="K73" s="66"/>
      <c r="L73" s="66"/>
      <c r="M73" s="66"/>
      <c r="N73" s="66"/>
    </row>
    <row r="74" spans="1:14" s="8" customFormat="1" ht="11.25" customHeight="1">
      <c r="A74" s="144" t="s">
        <v>146</v>
      </c>
      <c r="B74" s="145" t="s">
        <v>251</v>
      </c>
      <c r="C74" s="146" t="s">
        <v>269</v>
      </c>
      <c r="D74" s="94" t="s">
        <v>268</v>
      </c>
      <c r="E74" s="94"/>
      <c r="F74" s="147">
        <v>170</v>
      </c>
      <c r="G74" s="147">
        <v>119</v>
      </c>
      <c r="H74" s="78"/>
      <c r="I74" s="66"/>
      <c r="J74" s="66"/>
      <c r="K74" s="66"/>
      <c r="L74" s="66"/>
      <c r="M74" s="66"/>
      <c r="N74" s="66"/>
    </row>
    <row r="75" spans="1:14" s="8" customFormat="1" ht="15" customHeight="1">
      <c r="A75" s="74" t="s">
        <v>252</v>
      </c>
      <c r="B75" s="140" t="s">
        <v>288</v>
      </c>
      <c r="C75" s="96" t="s">
        <v>269</v>
      </c>
      <c r="D75" s="96" t="s">
        <v>269</v>
      </c>
      <c r="E75" s="96"/>
      <c r="F75" s="77">
        <v>889</v>
      </c>
      <c r="G75" s="77">
        <v>857.2</v>
      </c>
      <c r="H75" s="78"/>
      <c r="I75" s="66"/>
      <c r="J75" s="66"/>
      <c r="K75" s="66"/>
      <c r="L75" s="66"/>
      <c r="M75" s="66"/>
      <c r="N75" s="66"/>
    </row>
    <row r="76" spans="1:14" s="8" customFormat="1" ht="5.25" hidden="1" customHeight="1">
      <c r="A76" s="74" t="s">
        <v>210</v>
      </c>
      <c r="B76" s="79" t="s">
        <v>112</v>
      </c>
      <c r="C76" s="96">
        <v>971</v>
      </c>
      <c r="D76" s="96" t="s">
        <v>103</v>
      </c>
      <c r="E76" s="96" t="s">
        <v>113</v>
      </c>
      <c r="F76" s="77"/>
      <c r="G76" s="77"/>
      <c r="H76" s="82"/>
      <c r="I76" s="66"/>
      <c r="J76" s="66"/>
      <c r="K76" s="66"/>
      <c r="L76" s="66"/>
      <c r="M76" s="66"/>
      <c r="N76" s="66"/>
    </row>
    <row r="77" spans="1:14" s="8" customFormat="1" ht="5.25" hidden="1" customHeight="1">
      <c r="A77" s="74" t="s">
        <v>211</v>
      </c>
      <c r="B77" s="79" t="s">
        <v>101</v>
      </c>
      <c r="C77" s="96">
        <v>971</v>
      </c>
      <c r="D77" s="96" t="s">
        <v>103</v>
      </c>
      <c r="E77" s="96" t="s">
        <v>124</v>
      </c>
      <c r="F77" s="77"/>
      <c r="G77" s="77"/>
      <c r="H77" s="82"/>
      <c r="I77" s="66"/>
      <c r="J77" s="66"/>
      <c r="K77" s="66"/>
      <c r="L77" s="66"/>
      <c r="M77" s="66"/>
      <c r="N77" s="66"/>
    </row>
    <row r="78" spans="1:14" s="8" customFormat="1" ht="5.25" hidden="1" customHeight="1">
      <c r="A78" s="74" t="s">
        <v>211</v>
      </c>
      <c r="B78" s="79" t="s">
        <v>209</v>
      </c>
      <c r="C78" s="96">
        <v>971</v>
      </c>
      <c r="D78" s="96" t="s">
        <v>103</v>
      </c>
      <c r="E78" s="96" t="s">
        <v>124</v>
      </c>
      <c r="F78" s="77"/>
      <c r="G78" s="77"/>
      <c r="H78" s="82"/>
      <c r="I78" s="66"/>
      <c r="J78" s="66"/>
      <c r="K78" s="66"/>
      <c r="L78" s="66"/>
      <c r="M78" s="66"/>
      <c r="N78" s="66"/>
    </row>
    <row r="79" spans="1:14" s="8" customFormat="1" ht="5.25" hidden="1" customHeight="1">
      <c r="A79" s="74" t="s">
        <v>240</v>
      </c>
      <c r="B79" s="80" t="s">
        <v>125</v>
      </c>
      <c r="C79" s="96">
        <v>971</v>
      </c>
      <c r="D79" s="96" t="s">
        <v>103</v>
      </c>
      <c r="E79" s="96" t="s">
        <v>126</v>
      </c>
      <c r="F79" s="77"/>
      <c r="G79" s="77"/>
      <c r="H79" s="82"/>
      <c r="I79" s="66"/>
      <c r="J79" s="66"/>
      <c r="K79" s="66"/>
      <c r="L79" s="66"/>
      <c r="M79" s="66"/>
      <c r="N79" s="66"/>
    </row>
    <row r="80" spans="1:14" s="8" customFormat="1" ht="5.25" hidden="1" customHeight="1">
      <c r="A80" s="74" t="s">
        <v>241</v>
      </c>
      <c r="B80" s="80" t="s">
        <v>129</v>
      </c>
      <c r="C80" s="96">
        <v>971</v>
      </c>
      <c r="D80" s="96" t="s">
        <v>103</v>
      </c>
      <c r="E80" s="96" t="s">
        <v>130</v>
      </c>
      <c r="F80" s="77"/>
      <c r="G80" s="77"/>
      <c r="H80" s="82"/>
      <c r="I80" s="66"/>
      <c r="J80" s="66"/>
      <c r="K80" s="66"/>
      <c r="L80" s="66"/>
      <c r="M80" s="66"/>
      <c r="N80" s="66"/>
    </row>
    <row r="81" spans="1:14" s="8" customFormat="1" ht="5.25" hidden="1" customHeight="1">
      <c r="A81" s="74" t="s">
        <v>241</v>
      </c>
      <c r="B81" s="79" t="s">
        <v>212</v>
      </c>
      <c r="C81" s="96">
        <v>971</v>
      </c>
      <c r="D81" s="96" t="s">
        <v>103</v>
      </c>
      <c r="E81" s="96" t="s">
        <v>130</v>
      </c>
      <c r="F81" s="77"/>
      <c r="G81" s="77"/>
      <c r="H81" s="82"/>
      <c r="I81" s="66"/>
      <c r="J81" s="66"/>
      <c r="K81" s="66"/>
      <c r="L81" s="66"/>
      <c r="M81" s="66"/>
      <c r="N81" s="66"/>
    </row>
    <row r="82" spans="1:14" s="8" customFormat="1" ht="13.5" customHeight="1">
      <c r="A82" s="74" t="s">
        <v>289</v>
      </c>
      <c r="B82" s="75" t="s">
        <v>290</v>
      </c>
      <c r="C82" s="96" t="s">
        <v>269</v>
      </c>
      <c r="D82" s="96" t="s">
        <v>267</v>
      </c>
      <c r="E82" s="96"/>
      <c r="F82" s="77">
        <v>1881</v>
      </c>
      <c r="G82" s="77">
        <v>1876.7</v>
      </c>
      <c r="H82" s="82"/>
      <c r="I82" s="66"/>
      <c r="J82" s="66"/>
      <c r="K82" s="66"/>
      <c r="L82" s="66"/>
      <c r="M82" s="66"/>
      <c r="N82" s="66"/>
    </row>
    <row r="83" spans="1:14" s="8" customFormat="1" ht="15" customHeight="1">
      <c r="A83" s="74" t="s">
        <v>153</v>
      </c>
      <c r="B83" s="140" t="s">
        <v>257</v>
      </c>
      <c r="C83" s="96" t="s">
        <v>270</v>
      </c>
      <c r="D83" s="96" t="s">
        <v>261</v>
      </c>
      <c r="E83" s="97"/>
      <c r="F83" s="77">
        <f>SUM(F84)</f>
        <v>5071</v>
      </c>
      <c r="G83" s="77">
        <f>SUM(G84)</f>
        <v>5061</v>
      </c>
      <c r="H83" s="82"/>
      <c r="I83" s="66"/>
      <c r="J83" s="66"/>
      <c r="K83" s="66"/>
      <c r="L83" s="66"/>
      <c r="M83" s="66"/>
      <c r="N83" s="66"/>
    </row>
    <row r="84" spans="1:14" s="8" customFormat="1" ht="15.75" customHeight="1">
      <c r="A84" s="74" t="s">
        <v>234</v>
      </c>
      <c r="B84" s="140" t="s">
        <v>147</v>
      </c>
      <c r="C84" s="96" t="s">
        <v>270</v>
      </c>
      <c r="D84" s="96" t="s">
        <v>260</v>
      </c>
      <c r="E84" s="97"/>
      <c r="F84" s="77">
        <v>5071</v>
      </c>
      <c r="G84" s="77">
        <v>5061</v>
      </c>
      <c r="H84" s="82"/>
      <c r="I84" s="66"/>
      <c r="J84" s="66"/>
      <c r="K84" s="66"/>
      <c r="L84" s="66"/>
      <c r="M84" s="66"/>
      <c r="N84" s="66"/>
    </row>
    <row r="85" spans="1:14" s="8" customFormat="1" ht="5.25" hidden="1" customHeight="1">
      <c r="A85" s="74" t="s">
        <v>148</v>
      </c>
      <c r="B85" s="79" t="s">
        <v>112</v>
      </c>
      <c r="C85" s="96">
        <v>971</v>
      </c>
      <c r="D85" s="96" t="s">
        <v>104</v>
      </c>
      <c r="E85" s="96" t="s">
        <v>113</v>
      </c>
      <c r="F85" s="77"/>
      <c r="G85" s="77"/>
      <c r="H85" s="82"/>
      <c r="I85" s="66"/>
      <c r="J85" s="66"/>
      <c r="K85" s="66"/>
      <c r="L85" s="66"/>
      <c r="M85" s="66"/>
      <c r="N85" s="66"/>
    </row>
    <row r="86" spans="1:14" s="8" customFormat="1" ht="5.25" hidden="1" customHeight="1">
      <c r="A86" s="74" t="s">
        <v>149</v>
      </c>
      <c r="B86" s="79" t="s">
        <v>179</v>
      </c>
      <c r="C86" s="96">
        <v>971</v>
      </c>
      <c r="D86" s="96" t="s">
        <v>104</v>
      </c>
      <c r="E86" s="96" t="s">
        <v>122</v>
      </c>
      <c r="F86" s="77"/>
      <c r="G86" s="77"/>
      <c r="H86" s="82"/>
      <c r="I86" s="66"/>
      <c r="J86" s="66"/>
      <c r="K86" s="66"/>
      <c r="L86" s="66"/>
      <c r="M86" s="66"/>
      <c r="N86" s="66"/>
    </row>
    <row r="87" spans="1:14" s="8" customFormat="1" ht="5.25" hidden="1" customHeight="1">
      <c r="A87" s="74" t="s">
        <v>169</v>
      </c>
      <c r="B87" s="79" t="s">
        <v>177</v>
      </c>
      <c r="C87" s="96">
        <v>971</v>
      </c>
      <c r="D87" s="96" t="s">
        <v>104</v>
      </c>
      <c r="E87" s="96" t="s">
        <v>123</v>
      </c>
      <c r="F87" s="77"/>
      <c r="G87" s="77"/>
      <c r="H87" s="82"/>
      <c r="I87" s="66"/>
      <c r="J87" s="66"/>
      <c r="K87" s="66"/>
      <c r="L87" s="66"/>
      <c r="M87" s="66"/>
      <c r="N87" s="66"/>
    </row>
    <row r="88" spans="1:14" s="8" customFormat="1" ht="5.25" hidden="1" customHeight="1">
      <c r="A88" s="74" t="s">
        <v>171</v>
      </c>
      <c r="B88" s="79" t="s">
        <v>150</v>
      </c>
      <c r="C88" s="96">
        <v>971</v>
      </c>
      <c r="D88" s="96" t="s">
        <v>104</v>
      </c>
      <c r="E88" s="96" t="s">
        <v>123</v>
      </c>
      <c r="F88" s="77"/>
      <c r="G88" s="77"/>
      <c r="H88" s="82"/>
      <c r="I88" s="66"/>
      <c r="J88" s="66"/>
      <c r="K88" s="66"/>
      <c r="L88" s="66"/>
      <c r="M88" s="66"/>
      <c r="N88" s="66"/>
    </row>
    <row r="89" spans="1:14" s="8" customFormat="1" ht="5.25" hidden="1" customHeight="1">
      <c r="A89" s="74"/>
      <c r="B89" s="95" t="s">
        <v>194</v>
      </c>
      <c r="C89" s="96"/>
      <c r="D89" s="90"/>
      <c r="E89" s="81"/>
      <c r="F89" s="77"/>
      <c r="G89" s="77"/>
      <c r="H89" s="82"/>
      <c r="I89" s="66"/>
      <c r="J89" s="66"/>
      <c r="K89" s="66"/>
      <c r="L89" s="66"/>
      <c r="M89" s="66"/>
      <c r="N89" s="66"/>
    </row>
    <row r="90" spans="1:14" s="8" customFormat="1" ht="5.25" hidden="1" customHeight="1">
      <c r="A90" s="74" t="s">
        <v>172</v>
      </c>
      <c r="B90" s="79" t="s">
        <v>198</v>
      </c>
      <c r="C90" s="96">
        <v>971</v>
      </c>
      <c r="D90" s="96" t="s">
        <v>104</v>
      </c>
      <c r="E90" s="96" t="s">
        <v>123</v>
      </c>
      <c r="F90" s="77"/>
      <c r="G90" s="77"/>
      <c r="H90" s="82"/>
      <c r="I90" s="66"/>
      <c r="J90" s="66"/>
      <c r="K90" s="66"/>
      <c r="L90" s="66"/>
      <c r="M90" s="66"/>
      <c r="N90" s="66"/>
    </row>
    <row r="91" spans="1:14" s="8" customFormat="1" ht="5.25" hidden="1" customHeight="1">
      <c r="A91" s="74"/>
      <c r="B91" s="95" t="s">
        <v>192</v>
      </c>
      <c r="C91" s="96"/>
      <c r="D91" s="90"/>
      <c r="E91" s="81"/>
      <c r="F91" s="77"/>
      <c r="G91" s="77"/>
      <c r="H91" s="82"/>
      <c r="I91" s="66"/>
      <c r="J91" s="66"/>
      <c r="K91" s="66"/>
      <c r="L91" s="66"/>
      <c r="M91" s="66"/>
      <c r="N91" s="66"/>
    </row>
    <row r="92" spans="1:14" s="8" customFormat="1" ht="5.25" hidden="1" customHeight="1">
      <c r="A92" s="74" t="s">
        <v>151</v>
      </c>
      <c r="B92" s="79" t="s">
        <v>101</v>
      </c>
      <c r="C92" s="96">
        <v>971</v>
      </c>
      <c r="D92" s="96" t="s">
        <v>104</v>
      </c>
      <c r="E92" s="96" t="s">
        <v>124</v>
      </c>
      <c r="F92" s="77"/>
      <c r="G92" s="77"/>
      <c r="H92" s="82"/>
      <c r="I92" s="66"/>
      <c r="J92" s="66"/>
      <c r="K92" s="66"/>
      <c r="L92" s="66"/>
      <c r="M92" s="66"/>
      <c r="N92" s="66"/>
    </row>
    <row r="93" spans="1:14" s="8" customFormat="1" ht="5.25" hidden="1" customHeight="1">
      <c r="A93" s="74" t="s">
        <v>170</v>
      </c>
      <c r="B93" s="79" t="s">
        <v>193</v>
      </c>
      <c r="C93" s="96">
        <v>971</v>
      </c>
      <c r="D93" s="96" t="s">
        <v>104</v>
      </c>
      <c r="E93" s="96" t="s">
        <v>124</v>
      </c>
      <c r="F93" s="77"/>
      <c r="G93" s="77"/>
      <c r="H93" s="82"/>
      <c r="I93" s="66"/>
      <c r="J93" s="66"/>
      <c r="K93" s="66"/>
      <c r="L93" s="66"/>
      <c r="M93" s="66"/>
      <c r="N93" s="66"/>
    </row>
    <row r="94" spans="1:14" s="8" customFormat="1" ht="5.25" hidden="1" customHeight="1">
      <c r="A94" s="74" t="s">
        <v>244</v>
      </c>
      <c r="B94" s="80" t="s">
        <v>125</v>
      </c>
      <c r="C94" s="96">
        <v>971</v>
      </c>
      <c r="D94" s="96" t="s">
        <v>104</v>
      </c>
      <c r="E94" s="96" t="s">
        <v>126</v>
      </c>
      <c r="F94" s="77"/>
      <c r="G94" s="77"/>
      <c r="H94" s="82"/>
      <c r="I94" s="66"/>
      <c r="J94" s="66"/>
      <c r="K94" s="66"/>
      <c r="L94" s="66"/>
      <c r="M94" s="66"/>
      <c r="N94" s="66"/>
    </row>
    <row r="95" spans="1:14" s="8" customFormat="1" ht="5.25" hidden="1" customHeight="1">
      <c r="A95" s="74" t="s">
        <v>245</v>
      </c>
      <c r="B95" s="80" t="s">
        <v>129</v>
      </c>
      <c r="C95" s="96">
        <v>971</v>
      </c>
      <c r="D95" s="96" t="s">
        <v>104</v>
      </c>
      <c r="E95" s="96" t="s">
        <v>130</v>
      </c>
      <c r="F95" s="77"/>
      <c r="G95" s="77"/>
      <c r="H95" s="82"/>
      <c r="I95" s="66"/>
      <c r="J95" s="66"/>
      <c r="K95" s="66"/>
      <c r="L95" s="66"/>
      <c r="M95" s="66"/>
      <c r="N95" s="66"/>
    </row>
    <row r="96" spans="1:14" s="8" customFormat="1" ht="5.25" hidden="1" customHeight="1" thickBot="1">
      <c r="A96" s="74" t="s">
        <v>246</v>
      </c>
      <c r="B96" s="79" t="s">
        <v>212</v>
      </c>
      <c r="C96" s="96">
        <v>971</v>
      </c>
      <c r="D96" s="96" t="s">
        <v>104</v>
      </c>
      <c r="E96" s="96" t="s">
        <v>130</v>
      </c>
      <c r="F96" s="77"/>
      <c r="G96" s="77"/>
      <c r="H96" s="82"/>
      <c r="I96" s="66"/>
      <c r="J96" s="66"/>
      <c r="K96" s="66"/>
      <c r="L96" s="66"/>
      <c r="M96" s="66"/>
      <c r="N96" s="66"/>
    </row>
    <row r="97" spans="1:14" s="8" customFormat="1" ht="5.25" hidden="1" customHeight="1" thickTop="1">
      <c r="A97" s="74"/>
      <c r="B97" s="79"/>
      <c r="C97" s="96"/>
      <c r="D97" s="96"/>
      <c r="E97" s="96"/>
      <c r="F97" s="77"/>
      <c r="G97" s="77"/>
      <c r="H97" s="82"/>
      <c r="I97" s="66"/>
      <c r="J97" s="66"/>
      <c r="K97" s="66"/>
      <c r="L97" s="66"/>
      <c r="M97" s="66"/>
      <c r="N97" s="66"/>
    </row>
    <row r="98" spans="1:14" s="8" customFormat="1" ht="5.25" hidden="1" customHeight="1" thickBot="1">
      <c r="A98" s="83"/>
      <c r="B98" s="139"/>
      <c r="C98" s="91"/>
      <c r="D98" s="90"/>
      <c r="E98" s="97"/>
      <c r="F98" s="77"/>
      <c r="G98" s="77"/>
      <c r="H98" s="82"/>
      <c r="I98" s="66"/>
      <c r="J98" s="66"/>
      <c r="K98" s="66"/>
      <c r="L98" s="66"/>
      <c r="M98" s="66"/>
      <c r="N98" s="66"/>
    </row>
    <row r="99" spans="1:14" s="8" customFormat="1" ht="5.25" hidden="1" customHeight="1">
      <c r="A99" s="83" t="s">
        <v>22</v>
      </c>
      <c r="B99" s="97" t="s">
        <v>0</v>
      </c>
      <c r="C99" s="96" t="s">
        <v>98</v>
      </c>
      <c r="D99" s="96" t="s">
        <v>98</v>
      </c>
      <c r="E99" s="97"/>
      <c r="F99" s="97"/>
      <c r="G99" s="97"/>
      <c r="H99" s="82"/>
      <c r="I99" s="66"/>
      <c r="J99" s="66"/>
      <c r="K99" s="66"/>
      <c r="L99" s="66"/>
      <c r="M99" s="66"/>
      <c r="N99" s="66"/>
    </row>
    <row r="100" spans="1:14" s="8" customFormat="1" ht="5.25" hidden="1" customHeight="1">
      <c r="A100" s="83" t="s">
        <v>23</v>
      </c>
      <c r="B100" s="81"/>
      <c r="C100" s="96" t="s">
        <v>99</v>
      </c>
      <c r="D100" s="96" t="s">
        <v>242</v>
      </c>
      <c r="E100" s="97" t="s">
        <v>239</v>
      </c>
      <c r="F100" s="97"/>
      <c r="G100" s="97"/>
      <c r="H100" s="82"/>
      <c r="I100" s="66"/>
      <c r="J100" s="66"/>
      <c r="K100" s="66"/>
      <c r="L100" s="66"/>
      <c r="M100" s="66"/>
      <c r="N100" s="66"/>
    </row>
    <row r="101" spans="1:14" s="8" customFormat="1" ht="5.25" hidden="1" customHeight="1">
      <c r="A101" s="83"/>
      <c r="B101" s="81"/>
      <c r="C101" s="90"/>
      <c r="D101" s="96" t="s">
        <v>243</v>
      </c>
      <c r="E101" s="97"/>
      <c r="F101" s="97"/>
      <c r="G101" s="97"/>
      <c r="H101" s="82"/>
      <c r="I101" s="66"/>
      <c r="J101" s="66"/>
      <c r="K101" s="66"/>
      <c r="L101" s="66"/>
      <c r="M101" s="66"/>
      <c r="N101" s="66"/>
    </row>
    <row r="102" spans="1:14" s="8" customFormat="1" ht="15.75" customHeight="1">
      <c r="A102" s="74" t="s">
        <v>155</v>
      </c>
      <c r="B102" s="140" t="s">
        <v>44</v>
      </c>
      <c r="C102" s="96" t="s">
        <v>271</v>
      </c>
      <c r="D102" s="96" t="s">
        <v>261</v>
      </c>
      <c r="E102" s="96"/>
      <c r="F102" s="77">
        <f>SUM(F104,F103)</f>
        <v>11154.4</v>
      </c>
      <c r="G102" s="77">
        <f>SUM(G103,G104)</f>
        <v>10738.099999999999</v>
      </c>
      <c r="H102" s="78"/>
      <c r="I102" s="66"/>
      <c r="J102" s="66"/>
      <c r="K102" s="66"/>
      <c r="L102" s="66"/>
      <c r="M102" s="66"/>
      <c r="N102" s="66"/>
    </row>
    <row r="103" spans="1:14" s="8" customFormat="1" ht="16.5" customHeight="1">
      <c r="A103" s="74" t="s">
        <v>156</v>
      </c>
      <c r="B103" s="140" t="s">
        <v>278</v>
      </c>
      <c r="C103" s="96" t="s">
        <v>271</v>
      </c>
      <c r="D103" s="96" t="s">
        <v>263</v>
      </c>
      <c r="E103" s="96"/>
      <c r="F103" s="77">
        <v>473.8</v>
      </c>
      <c r="G103" s="77">
        <v>456.8</v>
      </c>
      <c r="H103" s="78"/>
      <c r="I103" s="66"/>
      <c r="J103" s="66"/>
      <c r="K103" s="66"/>
      <c r="L103" s="66"/>
      <c r="M103" s="66"/>
      <c r="N103" s="66"/>
    </row>
    <row r="104" spans="1:14" s="8" customFormat="1" ht="16.5" customHeight="1">
      <c r="A104" s="74" t="s">
        <v>222</v>
      </c>
      <c r="B104" s="140" t="s">
        <v>157</v>
      </c>
      <c r="C104" s="96" t="s">
        <v>271</v>
      </c>
      <c r="D104" s="96" t="s">
        <v>264</v>
      </c>
      <c r="E104" s="96"/>
      <c r="F104" s="77">
        <v>10680.6</v>
      </c>
      <c r="G104" s="77">
        <v>10281.299999999999</v>
      </c>
      <c r="H104" s="78"/>
      <c r="I104" s="66"/>
      <c r="J104" s="66"/>
      <c r="K104" s="66"/>
      <c r="L104" s="66"/>
      <c r="M104" s="66"/>
      <c r="N104" s="66"/>
    </row>
    <row r="105" spans="1:14" s="8" customFormat="1" ht="12.75" hidden="1" customHeight="1">
      <c r="A105" s="74" t="s">
        <v>173</v>
      </c>
      <c r="B105" s="79" t="s">
        <v>112</v>
      </c>
      <c r="C105" s="96">
        <v>971</v>
      </c>
      <c r="D105" s="96">
        <v>1004</v>
      </c>
      <c r="E105" s="96" t="s">
        <v>113</v>
      </c>
      <c r="F105" s="77"/>
      <c r="G105" s="77"/>
      <c r="H105" s="78"/>
      <c r="I105" s="66"/>
      <c r="J105" s="66"/>
      <c r="K105" s="66"/>
      <c r="L105" s="66"/>
      <c r="M105" s="66"/>
      <c r="N105" s="66"/>
    </row>
    <row r="106" spans="1:14" s="8" customFormat="1" ht="12.75" hidden="1" customHeight="1">
      <c r="A106" s="74" t="s">
        <v>173</v>
      </c>
      <c r="B106" s="79" t="s">
        <v>179</v>
      </c>
      <c r="C106" s="96">
        <v>971</v>
      </c>
      <c r="D106" s="96">
        <v>1004</v>
      </c>
      <c r="E106" s="96" t="s">
        <v>122</v>
      </c>
      <c r="F106" s="77"/>
      <c r="G106" s="77"/>
      <c r="H106" s="78"/>
      <c r="I106" s="66"/>
      <c r="J106" s="66"/>
      <c r="K106" s="66"/>
      <c r="L106" s="66"/>
      <c r="M106" s="66"/>
      <c r="N106" s="66"/>
    </row>
    <row r="107" spans="1:14" s="8" customFormat="1" ht="12.75" hidden="1" customHeight="1">
      <c r="A107" s="74" t="s">
        <v>174</v>
      </c>
      <c r="B107" s="79" t="s">
        <v>177</v>
      </c>
      <c r="C107" s="96">
        <v>971</v>
      </c>
      <c r="D107" s="96">
        <v>1004</v>
      </c>
      <c r="E107" s="96" t="s">
        <v>123</v>
      </c>
      <c r="F107" s="77"/>
      <c r="G107" s="77"/>
      <c r="H107" s="78"/>
      <c r="I107" s="66"/>
      <c r="J107" s="66"/>
      <c r="K107" s="66"/>
      <c r="L107" s="66"/>
      <c r="M107" s="66"/>
      <c r="N107" s="66"/>
    </row>
    <row r="108" spans="1:14" s="8" customFormat="1" ht="12.75" hidden="1" customHeight="1">
      <c r="A108" s="74" t="s">
        <v>213</v>
      </c>
      <c r="B108" s="79" t="s">
        <v>185</v>
      </c>
      <c r="C108" s="96">
        <v>971</v>
      </c>
      <c r="D108" s="96" t="s">
        <v>159</v>
      </c>
      <c r="E108" s="96" t="s">
        <v>123</v>
      </c>
      <c r="F108" s="77"/>
      <c r="G108" s="77"/>
      <c r="H108" s="78"/>
      <c r="I108" s="66"/>
      <c r="J108" s="66"/>
      <c r="K108" s="66"/>
      <c r="L108" s="66"/>
      <c r="M108" s="66"/>
      <c r="N108" s="66"/>
    </row>
    <row r="109" spans="1:14" s="8" customFormat="1" ht="14.25" customHeight="1">
      <c r="A109" s="74" t="s">
        <v>226</v>
      </c>
      <c r="B109" s="140" t="s">
        <v>214</v>
      </c>
      <c r="C109" s="96" t="s">
        <v>265</v>
      </c>
      <c r="D109" s="96" t="s">
        <v>261</v>
      </c>
      <c r="E109" s="97"/>
      <c r="F109" s="77">
        <f>SUM(,F110)</f>
        <v>390</v>
      </c>
      <c r="G109" s="77">
        <f>SUM(G110,)</f>
        <v>383.2</v>
      </c>
      <c r="H109" s="78"/>
      <c r="I109" s="66"/>
      <c r="J109" s="66"/>
      <c r="K109" s="66"/>
      <c r="L109" s="66"/>
      <c r="M109" s="66"/>
      <c r="N109" s="66"/>
    </row>
    <row r="110" spans="1:14" s="8" customFormat="1" ht="15" customHeight="1">
      <c r="A110" s="74" t="s">
        <v>227</v>
      </c>
      <c r="B110" s="140" t="s">
        <v>215</v>
      </c>
      <c r="C110" s="96" t="s">
        <v>265</v>
      </c>
      <c r="D110" s="96" t="s">
        <v>260</v>
      </c>
      <c r="E110" s="97"/>
      <c r="F110" s="77">
        <v>390</v>
      </c>
      <c r="G110" s="77">
        <v>383.2</v>
      </c>
      <c r="H110" s="78"/>
      <c r="I110" s="66"/>
      <c r="J110" s="66"/>
      <c r="K110" s="66"/>
      <c r="L110" s="66"/>
      <c r="M110" s="66"/>
      <c r="N110" s="66"/>
    </row>
    <row r="111" spans="1:14" s="8" customFormat="1" ht="12.75" hidden="1" customHeight="1">
      <c r="A111" s="74" t="s">
        <v>158</v>
      </c>
      <c r="B111" s="79" t="s">
        <v>112</v>
      </c>
      <c r="C111" s="96">
        <v>971</v>
      </c>
      <c r="D111" s="96" t="s">
        <v>216</v>
      </c>
      <c r="E111" s="96" t="s">
        <v>113</v>
      </c>
      <c r="F111" s="77"/>
      <c r="G111" s="77"/>
      <c r="H111" s="78"/>
      <c r="I111" s="66"/>
      <c r="J111" s="66"/>
      <c r="K111" s="66"/>
      <c r="L111" s="66"/>
      <c r="M111" s="66"/>
      <c r="N111" s="66"/>
    </row>
    <row r="112" spans="1:14" s="8" customFormat="1" ht="12.75" hidden="1" customHeight="1">
      <c r="A112" s="74" t="s">
        <v>160</v>
      </c>
      <c r="B112" s="79" t="s">
        <v>179</v>
      </c>
      <c r="C112" s="96">
        <v>971</v>
      </c>
      <c r="D112" s="96" t="s">
        <v>216</v>
      </c>
      <c r="E112" s="96" t="s">
        <v>122</v>
      </c>
      <c r="F112" s="77"/>
      <c r="G112" s="77"/>
      <c r="H112" s="78"/>
      <c r="I112" s="66"/>
      <c r="J112" s="66"/>
      <c r="K112" s="66"/>
      <c r="L112" s="66"/>
      <c r="M112" s="66"/>
      <c r="N112" s="66"/>
    </row>
    <row r="113" spans="1:14" s="8" customFormat="1" ht="12.75" hidden="1" customHeight="1">
      <c r="A113" s="74" t="s">
        <v>161</v>
      </c>
      <c r="B113" s="79" t="s">
        <v>9</v>
      </c>
      <c r="C113" s="96">
        <v>971</v>
      </c>
      <c r="D113" s="96" t="s">
        <v>216</v>
      </c>
      <c r="E113" s="96" t="s">
        <v>132</v>
      </c>
      <c r="F113" s="77"/>
      <c r="G113" s="77"/>
      <c r="H113" s="78"/>
      <c r="I113" s="66"/>
      <c r="J113" s="66"/>
      <c r="K113" s="66"/>
      <c r="L113" s="66"/>
      <c r="M113" s="66"/>
      <c r="N113" s="66"/>
    </row>
    <row r="114" spans="1:14" s="8" customFormat="1" ht="12.75" hidden="1" customHeight="1">
      <c r="A114" s="74" t="s">
        <v>217</v>
      </c>
      <c r="B114" s="79" t="s">
        <v>177</v>
      </c>
      <c r="C114" s="96">
        <v>971</v>
      </c>
      <c r="D114" s="96" t="s">
        <v>216</v>
      </c>
      <c r="E114" s="96" t="s">
        <v>123</v>
      </c>
      <c r="F114" s="77"/>
      <c r="G114" s="77"/>
      <c r="H114" s="78"/>
      <c r="I114" s="66"/>
      <c r="J114" s="66"/>
      <c r="K114" s="66"/>
      <c r="L114" s="66"/>
      <c r="M114" s="66"/>
      <c r="N114" s="66"/>
    </row>
    <row r="115" spans="1:14" s="8" customFormat="1" ht="12.75" hidden="1" customHeight="1">
      <c r="A115" s="74" t="s">
        <v>218</v>
      </c>
      <c r="B115" s="79" t="s">
        <v>154</v>
      </c>
      <c r="C115" s="96">
        <v>971</v>
      </c>
      <c r="D115" s="96" t="s">
        <v>216</v>
      </c>
      <c r="E115" s="96" t="s">
        <v>123</v>
      </c>
      <c r="F115" s="77"/>
      <c r="G115" s="77"/>
      <c r="H115" s="78"/>
      <c r="I115" s="66"/>
      <c r="J115" s="66"/>
      <c r="K115" s="66"/>
      <c r="L115" s="66"/>
      <c r="M115" s="66"/>
      <c r="N115" s="66"/>
    </row>
    <row r="116" spans="1:14" s="8" customFormat="1" ht="12.75" hidden="1" customHeight="1">
      <c r="A116" s="74"/>
      <c r="B116" s="95" t="s">
        <v>192</v>
      </c>
      <c r="C116" s="96"/>
      <c r="D116" s="90"/>
      <c r="E116" s="81"/>
      <c r="F116" s="77"/>
      <c r="G116" s="77"/>
      <c r="H116" s="78"/>
      <c r="I116" s="66"/>
      <c r="J116" s="66"/>
      <c r="K116" s="66"/>
      <c r="L116" s="66"/>
      <c r="M116" s="66"/>
      <c r="N116" s="66"/>
    </row>
    <row r="117" spans="1:14" s="8" customFormat="1" ht="12.75" hidden="1" customHeight="1">
      <c r="A117" s="74" t="s">
        <v>219</v>
      </c>
      <c r="B117" s="79" t="s">
        <v>101</v>
      </c>
      <c r="C117" s="96">
        <v>971</v>
      </c>
      <c r="D117" s="96" t="s">
        <v>216</v>
      </c>
      <c r="E117" s="96" t="s">
        <v>124</v>
      </c>
      <c r="F117" s="77"/>
      <c r="G117" s="77"/>
      <c r="H117" s="78"/>
      <c r="I117" s="66"/>
      <c r="J117" s="66"/>
      <c r="K117" s="66"/>
      <c r="L117" s="66"/>
      <c r="M117" s="66"/>
      <c r="N117" s="66"/>
    </row>
    <row r="118" spans="1:14" s="8" customFormat="1" ht="12.75" hidden="1" customHeight="1">
      <c r="A118" s="74" t="s">
        <v>220</v>
      </c>
      <c r="B118" s="84" t="s">
        <v>197</v>
      </c>
      <c r="C118" s="96">
        <v>971</v>
      </c>
      <c r="D118" s="96" t="s">
        <v>216</v>
      </c>
      <c r="E118" s="96" t="s">
        <v>124</v>
      </c>
      <c r="F118" s="77"/>
      <c r="G118" s="77"/>
      <c r="H118" s="78"/>
      <c r="I118" s="66"/>
      <c r="J118" s="66"/>
      <c r="K118" s="66"/>
      <c r="L118" s="66"/>
      <c r="M118" s="66"/>
      <c r="N118" s="66"/>
    </row>
    <row r="119" spans="1:14" s="8" customFormat="1" ht="12.75" hidden="1" customHeight="1">
      <c r="A119" s="74" t="s">
        <v>223</v>
      </c>
      <c r="B119" s="79" t="s">
        <v>112</v>
      </c>
      <c r="C119" s="96">
        <v>971</v>
      </c>
      <c r="D119" s="96" t="s">
        <v>221</v>
      </c>
      <c r="E119" s="96" t="s">
        <v>113</v>
      </c>
      <c r="F119" s="77"/>
      <c r="G119" s="77"/>
      <c r="H119" s="78"/>
      <c r="I119" s="66"/>
      <c r="J119" s="66"/>
      <c r="K119" s="66"/>
      <c r="L119" s="66"/>
      <c r="M119" s="66"/>
      <c r="N119" s="66"/>
    </row>
    <row r="120" spans="1:14" s="8" customFormat="1" ht="12.75" hidden="1" customHeight="1">
      <c r="A120" s="74" t="s">
        <v>224</v>
      </c>
      <c r="B120" s="79" t="s">
        <v>179</v>
      </c>
      <c r="C120" s="96">
        <v>971</v>
      </c>
      <c r="D120" s="96" t="s">
        <v>221</v>
      </c>
      <c r="E120" s="96" t="s">
        <v>122</v>
      </c>
      <c r="F120" s="77"/>
      <c r="G120" s="77"/>
      <c r="H120" s="78"/>
      <c r="I120" s="66"/>
      <c r="J120" s="66"/>
      <c r="K120" s="66"/>
      <c r="L120" s="66"/>
      <c r="M120" s="66"/>
      <c r="N120" s="66"/>
    </row>
    <row r="121" spans="1:14" s="8" customFormat="1" ht="12.75" hidden="1" customHeight="1">
      <c r="A121" s="74" t="s">
        <v>225</v>
      </c>
      <c r="B121" s="79" t="s">
        <v>9</v>
      </c>
      <c r="C121" s="96">
        <v>971</v>
      </c>
      <c r="D121" s="96" t="s">
        <v>221</v>
      </c>
      <c r="E121" s="96" t="s">
        <v>132</v>
      </c>
      <c r="F121" s="77"/>
      <c r="G121" s="77"/>
      <c r="H121" s="78"/>
      <c r="I121" s="66"/>
      <c r="J121" s="66"/>
      <c r="K121" s="66"/>
      <c r="L121" s="66"/>
      <c r="M121" s="66"/>
      <c r="N121" s="66"/>
    </row>
    <row r="122" spans="1:14" s="8" customFormat="1" ht="15" customHeight="1">
      <c r="A122" s="74" t="s">
        <v>249</v>
      </c>
      <c r="B122" s="140" t="s">
        <v>230</v>
      </c>
      <c r="C122" s="96" t="s">
        <v>272</v>
      </c>
      <c r="D122" s="96" t="s">
        <v>261</v>
      </c>
      <c r="E122" s="97"/>
      <c r="F122" s="77">
        <f>SUM(F123)</f>
        <v>1235</v>
      </c>
      <c r="G122" s="77">
        <f>SUM(G123)</f>
        <v>1233.9000000000001</v>
      </c>
      <c r="H122" s="78"/>
      <c r="I122" s="66"/>
      <c r="J122" s="66"/>
      <c r="K122" s="66"/>
      <c r="L122" s="66"/>
      <c r="M122" s="66"/>
      <c r="N122" s="66"/>
    </row>
    <row r="123" spans="1:14" s="8" customFormat="1" ht="18" customHeight="1" thickBot="1">
      <c r="A123" s="74" t="s">
        <v>250</v>
      </c>
      <c r="B123" s="140" t="s">
        <v>152</v>
      </c>
      <c r="C123" s="96" t="s">
        <v>272</v>
      </c>
      <c r="D123" s="96" t="s">
        <v>262</v>
      </c>
      <c r="E123" s="97"/>
      <c r="F123" s="77">
        <v>1235</v>
      </c>
      <c r="G123" s="77">
        <v>1233.9000000000001</v>
      </c>
      <c r="H123" s="78"/>
      <c r="I123" s="66"/>
      <c r="J123" s="66"/>
      <c r="K123" s="66"/>
      <c r="L123" s="66"/>
      <c r="M123" s="66"/>
      <c r="N123" s="66"/>
    </row>
    <row r="124" spans="1:14" s="8" customFormat="1" ht="12.75" hidden="1" customHeight="1">
      <c r="A124" s="74" t="s">
        <v>228</v>
      </c>
      <c r="B124" s="79" t="s">
        <v>112</v>
      </c>
      <c r="C124" s="75">
        <v>971</v>
      </c>
      <c r="D124" s="76" t="s">
        <v>231</v>
      </c>
      <c r="E124" s="76" t="s">
        <v>113</v>
      </c>
      <c r="F124" s="77"/>
      <c r="G124" s="77"/>
      <c r="H124" s="78"/>
      <c r="I124" s="66"/>
      <c r="J124" s="66"/>
      <c r="K124" s="66"/>
      <c r="L124" s="66"/>
      <c r="M124" s="66"/>
      <c r="N124" s="66"/>
    </row>
    <row r="125" spans="1:14" s="8" customFormat="1" ht="12.75" hidden="1" customHeight="1">
      <c r="A125" s="74" t="s">
        <v>228</v>
      </c>
      <c r="B125" s="79" t="s">
        <v>179</v>
      </c>
      <c r="C125" s="75">
        <v>971</v>
      </c>
      <c r="D125" s="76" t="s">
        <v>231</v>
      </c>
      <c r="E125" s="76" t="s">
        <v>122</v>
      </c>
      <c r="F125" s="77"/>
      <c r="G125" s="77"/>
      <c r="H125" s="78"/>
      <c r="I125" s="66"/>
      <c r="J125" s="66"/>
      <c r="K125" s="66"/>
      <c r="L125" s="66"/>
      <c r="M125" s="66"/>
      <c r="N125" s="66"/>
    </row>
    <row r="126" spans="1:14" s="8" customFormat="1" ht="12.75" hidden="1" customHeight="1">
      <c r="A126" s="74" t="s">
        <v>228</v>
      </c>
      <c r="B126" s="79" t="s">
        <v>177</v>
      </c>
      <c r="C126" s="75">
        <v>971</v>
      </c>
      <c r="D126" s="76" t="s">
        <v>231</v>
      </c>
      <c r="E126" s="76" t="s">
        <v>123</v>
      </c>
      <c r="F126" s="77"/>
      <c r="G126" s="77"/>
      <c r="H126" s="78"/>
      <c r="I126" s="66"/>
      <c r="J126" s="66"/>
      <c r="K126" s="66"/>
      <c r="L126" s="66"/>
      <c r="M126" s="66"/>
      <c r="N126" s="66"/>
    </row>
    <row r="127" spans="1:14" s="8" customFormat="1" ht="12.75" hidden="1" customHeight="1">
      <c r="A127" s="74" t="s">
        <v>232</v>
      </c>
      <c r="B127" s="79" t="s">
        <v>195</v>
      </c>
      <c r="C127" s="75">
        <v>971</v>
      </c>
      <c r="D127" s="76" t="s">
        <v>231</v>
      </c>
      <c r="E127" s="76">
        <v>226</v>
      </c>
      <c r="F127" s="77"/>
      <c r="G127" s="77"/>
      <c r="H127" s="78"/>
      <c r="I127" s="66"/>
      <c r="J127" s="66"/>
      <c r="K127" s="66"/>
      <c r="L127" s="66"/>
      <c r="M127" s="66"/>
      <c r="N127" s="66"/>
    </row>
    <row r="128" spans="1:14" s="8" customFormat="1" ht="12.75" hidden="1" customHeight="1">
      <c r="A128" s="74" t="s">
        <v>229</v>
      </c>
      <c r="B128" s="79" t="s">
        <v>112</v>
      </c>
      <c r="C128" s="75">
        <v>971</v>
      </c>
      <c r="D128" s="76" t="s">
        <v>231</v>
      </c>
      <c r="E128" s="76" t="s">
        <v>113</v>
      </c>
      <c r="F128" s="77">
        <f t="shared" ref="F128:G130" si="0">SUM(F129)</f>
        <v>110</v>
      </c>
      <c r="G128" s="77">
        <f t="shared" si="0"/>
        <v>110</v>
      </c>
      <c r="H128" s="78"/>
      <c r="I128" s="66"/>
      <c r="J128" s="66"/>
      <c r="K128" s="66"/>
      <c r="L128" s="66"/>
      <c r="M128" s="66"/>
      <c r="N128" s="66"/>
    </row>
    <row r="129" spans="1:14" s="8" customFormat="1" ht="12.75" hidden="1" customHeight="1">
      <c r="A129" s="74" t="s">
        <v>229</v>
      </c>
      <c r="B129" s="79" t="s">
        <v>179</v>
      </c>
      <c r="C129" s="75">
        <v>971</v>
      </c>
      <c r="D129" s="76" t="s">
        <v>231</v>
      </c>
      <c r="E129" s="76" t="s">
        <v>122</v>
      </c>
      <c r="F129" s="77">
        <f t="shared" si="0"/>
        <v>110</v>
      </c>
      <c r="G129" s="77">
        <f t="shared" si="0"/>
        <v>110</v>
      </c>
      <c r="H129" s="78"/>
      <c r="I129" s="66"/>
      <c r="J129" s="66"/>
      <c r="K129" s="66"/>
      <c r="L129" s="66"/>
      <c r="M129" s="66"/>
      <c r="N129" s="66"/>
    </row>
    <row r="130" spans="1:14" s="8" customFormat="1" ht="12.75" hidden="1" customHeight="1">
      <c r="A130" s="74" t="s">
        <v>229</v>
      </c>
      <c r="B130" s="79" t="s">
        <v>177</v>
      </c>
      <c r="C130" s="75">
        <v>971</v>
      </c>
      <c r="D130" s="76" t="s">
        <v>231</v>
      </c>
      <c r="E130" s="76" t="s">
        <v>123</v>
      </c>
      <c r="F130" s="77">
        <f t="shared" si="0"/>
        <v>110</v>
      </c>
      <c r="G130" s="77">
        <f t="shared" si="0"/>
        <v>110</v>
      </c>
      <c r="H130" s="78"/>
      <c r="I130" s="66"/>
      <c r="J130" s="66"/>
      <c r="K130" s="66"/>
      <c r="L130" s="66"/>
      <c r="M130" s="66"/>
      <c r="N130" s="66"/>
    </row>
    <row r="131" spans="1:14" s="8" customFormat="1" ht="12.75" hidden="1" customHeight="1">
      <c r="A131" s="74" t="s">
        <v>233</v>
      </c>
      <c r="B131" s="79" t="s">
        <v>196</v>
      </c>
      <c r="C131" s="75">
        <v>971</v>
      </c>
      <c r="D131" s="76" t="s">
        <v>231</v>
      </c>
      <c r="E131" s="76">
        <v>226</v>
      </c>
      <c r="F131" s="77">
        <v>110</v>
      </c>
      <c r="G131" s="77">
        <v>110</v>
      </c>
      <c r="H131" s="78"/>
      <c r="I131" s="66"/>
      <c r="J131" s="66"/>
      <c r="K131" s="66"/>
      <c r="L131" s="66"/>
      <c r="M131" s="66"/>
      <c r="N131" s="66"/>
    </row>
    <row r="132" spans="1:14" s="8" customFormat="1" ht="12.75" hidden="1" customHeight="1">
      <c r="A132" s="74" t="s">
        <v>235</v>
      </c>
      <c r="B132" s="75" t="s">
        <v>202</v>
      </c>
      <c r="C132" s="75">
        <v>971</v>
      </c>
      <c r="D132" s="76" t="s">
        <v>231</v>
      </c>
      <c r="E132" s="76"/>
      <c r="F132" s="77">
        <f>SUM(F135)</f>
        <v>0</v>
      </c>
      <c r="G132" s="77">
        <f>SUM(G135)</f>
        <v>0</v>
      </c>
      <c r="H132" s="78"/>
      <c r="I132" s="66"/>
      <c r="J132" s="66"/>
      <c r="K132" s="66"/>
      <c r="L132" s="66"/>
      <c r="M132" s="66"/>
      <c r="N132" s="66"/>
    </row>
    <row r="133" spans="1:14" s="8" customFormat="1" ht="10.5" hidden="1" customHeight="1">
      <c r="A133" s="74"/>
      <c r="B133" s="75" t="s">
        <v>204</v>
      </c>
      <c r="C133" s="75"/>
      <c r="D133" s="76"/>
      <c r="E133" s="76"/>
      <c r="F133" s="77"/>
      <c r="G133" s="77"/>
      <c r="H133" s="78"/>
      <c r="I133" s="66"/>
      <c r="J133" s="66"/>
      <c r="K133" s="66"/>
      <c r="L133" s="66"/>
      <c r="M133" s="66"/>
      <c r="N133" s="66"/>
    </row>
    <row r="134" spans="1:14" s="8" customFormat="1" ht="10.5" hidden="1" customHeight="1">
      <c r="A134" s="84"/>
      <c r="B134" s="75" t="s">
        <v>203</v>
      </c>
      <c r="C134" s="75"/>
      <c r="D134" s="79"/>
      <c r="E134" s="79"/>
      <c r="F134" s="77"/>
      <c r="G134" s="77"/>
      <c r="H134" s="78"/>
      <c r="I134" s="66"/>
      <c r="J134" s="66"/>
      <c r="K134" s="66"/>
      <c r="L134" s="66"/>
      <c r="M134" s="66"/>
      <c r="N134" s="66"/>
    </row>
    <row r="135" spans="1:14" s="8" customFormat="1" ht="12.75" hidden="1" customHeight="1">
      <c r="A135" s="74" t="s">
        <v>235</v>
      </c>
      <c r="B135" s="80" t="s">
        <v>111</v>
      </c>
      <c r="C135" s="75">
        <v>971</v>
      </c>
      <c r="D135" s="76" t="s">
        <v>231</v>
      </c>
      <c r="E135" s="76"/>
      <c r="F135" s="77">
        <v>0</v>
      </c>
      <c r="G135" s="77">
        <v>0</v>
      </c>
      <c r="H135" s="78"/>
      <c r="I135" s="66"/>
      <c r="J135" s="66"/>
      <c r="K135" s="66"/>
      <c r="L135" s="66"/>
      <c r="M135" s="66"/>
      <c r="N135" s="66"/>
    </row>
    <row r="136" spans="1:14" s="8" customFormat="1" ht="12.75" hidden="1" customHeight="1">
      <c r="A136" s="74" t="s">
        <v>235</v>
      </c>
      <c r="B136" s="79" t="s">
        <v>112</v>
      </c>
      <c r="C136" s="75">
        <v>971</v>
      </c>
      <c r="D136" s="76" t="s">
        <v>231</v>
      </c>
      <c r="E136" s="76" t="s">
        <v>113</v>
      </c>
      <c r="F136" s="77">
        <f t="shared" ref="F136:G138" si="1">SUM(F137)</f>
        <v>5</v>
      </c>
      <c r="G136" s="77">
        <f t="shared" si="1"/>
        <v>5</v>
      </c>
      <c r="H136" s="78"/>
      <c r="I136" s="66"/>
      <c r="J136" s="66"/>
      <c r="K136" s="66"/>
      <c r="L136" s="66"/>
      <c r="M136" s="66"/>
      <c r="N136" s="66"/>
    </row>
    <row r="137" spans="1:14" s="8" customFormat="1" ht="12.75" hidden="1" customHeight="1">
      <c r="A137" s="74" t="s">
        <v>235</v>
      </c>
      <c r="B137" s="79" t="s">
        <v>179</v>
      </c>
      <c r="C137" s="75">
        <v>971</v>
      </c>
      <c r="D137" s="76" t="s">
        <v>231</v>
      </c>
      <c r="E137" s="76" t="s">
        <v>122</v>
      </c>
      <c r="F137" s="77">
        <f t="shared" si="1"/>
        <v>5</v>
      </c>
      <c r="G137" s="77">
        <f t="shared" si="1"/>
        <v>5</v>
      </c>
      <c r="H137" s="78"/>
      <c r="I137" s="66"/>
      <c r="J137" s="66"/>
      <c r="K137" s="66"/>
      <c r="L137" s="66"/>
      <c r="M137" s="66"/>
      <c r="N137" s="66"/>
    </row>
    <row r="138" spans="1:14" s="8" customFormat="1" ht="12.75" hidden="1" customHeight="1">
      <c r="A138" s="74" t="s">
        <v>235</v>
      </c>
      <c r="B138" s="79" t="s">
        <v>177</v>
      </c>
      <c r="C138" s="75">
        <v>971</v>
      </c>
      <c r="D138" s="76" t="s">
        <v>231</v>
      </c>
      <c r="E138" s="76" t="s">
        <v>123</v>
      </c>
      <c r="F138" s="77">
        <f t="shared" si="1"/>
        <v>5</v>
      </c>
      <c r="G138" s="77">
        <f t="shared" si="1"/>
        <v>5</v>
      </c>
      <c r="H138" s="78"/>
      <c r="I138" s="66"/>
      <c r="J138" s="66"/>
      <c r="K138" s="66"/>
      <c r="L138" s="66"/>
      <c r="M138" s="66"/>
      <c r="N138" s="66"/>
    </row>
    <row r="139" spans="1:14" s="8" customFormat="1" ht="12.75" hidden="1" customHeight="1">
      <c r="A139" s="74" t="s">
        <v>236</v>
      </c>
      <c r="B139" s="79" t="s">
        <v>196</v>
      </c>
      <c r="C139" s="75">
        <v>971</v>
      </c>
      <c r="D139" s="76" t="s">
        <v>231</v>
      </c>
      <c r="E139" s="76">
        <v>226</v>
      </c>
      <c r="F139" s="77">
        <v>5</v>
      </c>
      <c r="G139" s="77">
        <v>5</v>
      </c>
      <c r="H139" s="78"/>
      <c r="I139" s="66"/>
      <c r="J139" s="66"/>
      <c r="K139" s="66"/>
      <c r="L139" s="66"/>
      <c r="M139" s="66"/>
      <c r="N139" s="66"/>
    </row>
    <row r="140" spans="1:14" s="8" customFormat="1" ht="12.75" hidden="1" customHeight="1">
      <c r="A140" s="74" t="s">
        <v>237</v>
      </c>
      <c r="B140" s="97" t="s">
        <v>206</v>
      </c>
      <c r="C140" s="75">
        <v>971</v>
      </c>
      <c r="D140" s="76" t="s">
        <v>231</v>
      </c>
      <c r="E140" s="76"/>
      <c r="F140" s="77">
        <f>SUM(F143)</f>
        <v>0</v>
      </c>
      <c r="G140" s="77">
        <f>SUM(G143)</f>
        <v>0</v>
      </c>
      <c r="H140" s="78"/>
      <c r="I140" s="66"/>
      <c r="J140" s="66"/>
      <c r="K140" s="66"/>
      <c r="L140" s="66"/>
      <c r="M140" s="66"/>
      <c r="N140" s="66"/>
    </row>
    <row r="141" spans="1:14" s="8" customFormat="1" ht="10.5" hidden="1" customHeight="1">
      <c r="A141" s="74"/>
      <c r="B141" s="97" t="s">
        <v>207</v>
      </c>
      <c r="C141" s="75"/>
      <c r="D141" s="76"/>
      <c r="E141" s="76"/>
      <c r="F141" s="77"/>
      <c r="G141" s="77"/>
      <c r="H141" s="78"/>
      <c r="I141" s="66"/>
      <c r="J141" s="66"/>
      <c r="K141" s="66"/>
      <c r="L141" s="66"/>
      <c r="M141" s="66"/>
      <c r="N141" s="66"/>
    </row>
    <row r="142" spans="1:14" s="8" customFormat="1" ht="10.5" hidden="1" customHeight="1">
      <c r="A142" s="84"/>
      <c r="B142" s="97" t="s">
        <v>208</v>
      </c>
      <c r="C142" s="75"/>
      <c r="D142" s="79"/>
      <c r="E142" s="79"/>
      <c r="F142" s="77"/>
      <c r="G142" s="77"/>
      <c r="H142" s="78"/>
      <c r="I142" s="66"/>
      <c r="J142" s="66"/>
      <c r="K142" s="66"/>
      <c r="L142" s="66"/>
      <c r="M142" s="66"/>
      <c r="N142" s="66"/>
    </row>
    <row r="143" spans="1:14" s="8" customFormat="1" ht="12.75" hidden="1" customHeight="1">
      <c r="A143" s="74" t="s">
        <v>237</v>
      </c>
      <c r="B143" s="80" t="s">
        <v>111</v>
      </c>
      <c r="C143" s="75">
        <v>971</v>
      </c>
      <c r="D143" s="76" t="s">
        <v>231</v>
      </c>
      <c r="E143" s="76"/>
      <c r="F143" s="77">
        <v>0</v>
      </c>
      <c r="G143" s="77">
        <v>0</v>
      </c>
      <c r="H143" s="78"/>
      <c r="I143" s="66"/>
      <c r="J143" s="66"/>
      <c r="K143" s="66"/>
      <c r="L143" s="66"/>
      <c r="M143" s="66"/>
      <c r="N143" s="66"/>
    </row>
    <row r="144" spans="1:14" s="8" customFormat="1" ht="12.75" hidden="1" customHeight="1">
      <c r="A144" s="74" t="s">
        <v>237</v>
      </c>
      <c r="B144" s="79" t="s">
        <v>112</v>
      </c>
      <c r="C144" s="75">
        <v>971</v>
      </c>
      <c r="D144" s="76" t="s">
        <v>231</v>
      </c>
      <c r="E144" s="76" t="s">
        <v>113</v>
      </c>
      <c r="F144" s="77">
        <f t="shared" ref="F144:G146" si="2">SUM(F145)</f>
        <v>5</v>
      </c>
      <c r="G144" s="77">
        <f t="shared" si="2"/>
        <v>5</v>
      </c>
      <c r="H144" s="78"/>
      <c r="I144" s="66"/>
      <c r="J144" s="66"/>
      <c r="K144" s="66"/>
      <c r="L144" s="66"/>
      <c r="M144" s="66"/>
      <c r="N144" s="66"/>
    </row>
    <row r="145" spans="1:14" s="8" customFormat="1" ht="12.75" hidden="1" customHeight="1">
      <c r="A145" s="74" t="s">
        <v>237</v>
      </c>
      <c r="B145" s="79" t="s">
        <v>179</v>
      </c>
      <c r="C145" s="75">
        <v>971</v>
      </c>
      <c r="D145" s="76" t="s">
        <v>231</v>
      </c>
      <c r="E145" s="76" t="s">
        <v>122</v>
      </c>
      <c r="F145" s="77">
        <f t="shared" si="2"/>
        <v>5</v>
      </c>
      <c r="G145" s="77">
        <f t="shared" si="2"/>
        <v>5</v>
      </c>
      <c r="H145" s="78"/>
      <c r="I145" s="66"/>
      <c r="J145" s="66"/>
      <c r="K145" s="66"/>
      <c r="L145" s="66"/>
      <c r="M145" s="66"/>
      <c r="N145" s="66"/>
    </row>
    <row r="146" spans="1:14" s="8" customFormat="1" ht="12.75" hidden="1" customHeight="1">
      <c r="A146" s="74" t="s">
        <v>237</v>
      </c>
      <c r="B146" s="79" t="s">
        <v>177</v>
      </c>
      <c r="C146" s="75">
        <v>971</v>
      </c>
      <c r="D146" s="76" t="s">
        <v>231</v>
      </c>
      <c r="E146" s="76" t="s">
        <v>123</v>
      </c>
      <c r="F146" s="77">
        <f t="shared" si="2"/>
        <v>5</v>
      </c>
      <c r="G146" s="77">
        <f t="shared" si="2"/>
        <v>5</v>
      </c>
      <c r="H146" s="78"/>
      <c r="I146" s="66"/>
      <c r="J146" s="66"/>
      <c r="K146" s="66"/>
      <c r="L146" s="66"/>
      <c r="M146" s="66"/>
      <c r="N146" s="66"/>
    </row>
    <row r="147" spans="1:14" s="8" customFormat="1" ht="12.75" hidden="1" customHeight="1">
      <c r="A147" s="74" t="s">
        <v>238</v>
      </c>
      <c r="B147" s="79" t="s">
        <v>196</v>
      </c>
      <c r="C147" s="75">
        <v>971</v>
      </c>
      <c r="D147" s="76" t="s">
        <v>231</v>
      </c>
      <c r="E147" s="76">
        <v>226</v>
      </c>
      <c r="F147" s="77">
        <v>5</v>
      </c>
      <c r="G147" s="77">
        <v>5</v>
      </c>
      <c r="H147" s="85"/>
      <c r="I147" s="66"/>
      <c r="J147" s="66"/>
      <c r="K147" s="66"/>
      <c r="L147" s="66"/>
      <c r="M147" s="66"/>
      <c r="N147" s="66"/>
    </row>
    <row r="148" spans="1:14" ht="21" customHeight="1" thickBot="1">
      <c r="A148" s="86"/>
      <c r="B148" s="148" t="s">
        <v>20</v>
      </c>
      <c r="C148" s="149"/>
      <c r="D148" s="150"/>
      <c r="E148" s="151"/>
      <c r="F148" s="152">
        <f>F19</f>
        <v>168886.3</v>
      </c>
      <c r="G148" s="152">
        <f>SUM(G21,G27,G30,G39,G40,G42,G47,G63,G65,G74,G75,G84,G103,G104,G110,G123)+G82</f>
        <v>161697.9</v>
      </c>
      <c r="H148" s="78"/>
      <c r="I148" s="64"/>
      <c r="J148" s="64"/>
      <c r="K148" s="64"/>
      <c r="L148" s="64"/>
      <c r="M148" s="64"/>
      <c r="N148" s="64"/>
    </row>
    <row r="149" spans="1:14" ht="15" hidden="1" customHeight="1">
      <c r="A149" s="87"/>
      <c r="B149" s="88" t="s">
        <v>189</v>
      </c>
      <c r="C149" s="111"/>
      <c r="D149" s="153"/>
      <c r="E149" s="111"/>
      <c r="F149" s="111"/>
      <c r="G149" s="111"/>
      <c r="H149" s="111"/>
      <c r="I149" s="64"/>
      <c r="J149" s="64"/>
      <c r="K149" s="64"/>
      <c r="L149" s="64"/>
      <c r="M149" s="64"/>
      <c r="N149" s="64"/>
    </row>
    <row r="150" spans="1:14" ht="20.25" customHeight="1">
      <c r="A150" s="87"/>
      <c r="B150" s="88"/>
      <c r="C150" s="111"/>
      <c r="D150" s="153"/>
      <c r="E150" s="111"/>
      <c r="F150" s="111"/>
      <c r="G150" s="111"/>
      <c r="H150" s="111"/>
      <c r="I150" s="64"/>
      <c r="J150" s="64"/>
      <c r="K150" s="64"/>
      <c r="L150" s="64"/>
      <c r="M150" s="64"/>
      <c r="N150" s="64"/>
    </row>
    <row r="151" spans="1:14" ht="26.25" customHeight="1">
      <c r="A151" s="87"/>
      <c r="B151" s="155"/>
      <c r="C151" s="155"/>
      <c r="D151" s="155"/>
      <c r="E151" s="155"/>
      <c r="F151" s="156"/>
      <c r="G151" s="154"/>
      <c r="H151" s="154"/>
      <c r="I151" s="64"/>
      <c r="J151" s="64"/>
      <c r="K151" s="64"/>
      <c r="L151" s="64"/>
      <c r="M151" s="64"/>
      <c r="N151" s="64"/>
    </row>
    <row r="152" spans="1:14" ht="13.5" customHeight="1">
      <c r="A152" s="87"/>
      <c r="B152" s="89"/>
      <c r="C152" s="89"/>
      <c r="D152" s="89"/>
      <c r="E152" s="89"/>
      <c r="F152" s="89"/>
      <c r="G152" s="89"/>
      <c r="H152" s="89"/>
      <c r="I152" s="64"/>
      <c r="J152" s="64"/>
      <c r="K152" s="64"/>
      <c r="L152" s="64"/>
      <c r="M152" s="64"/>
      <c r="N152" s="64"/>
    </row>
    <row r="153" spans="1:14">
      <c r="A153" s="10"/>
      <c r="B153" s="5"/>
      <c r="C153" s="5"/>
      <c r="D153" s="5"/>
      <c r="E153" s="17"/>
      <c r="F153" s="17"/>
      <c r="G153" s="17"/>
      <c r="H153" s="17"/>
    </row>
    <row r="154" spans="1:14">
      <c r="A154" s="10"/>
      <c r="B154" s="5"/>
      <c r="C154" s="5"/>
      <c r="D154" s="5"/>
      <c r="E154" s="17"/>
      <c r="F154" s="17"/>
      <c r="G154" s="17"/>
      <c r="H154" s="17"/>
    </row>
    <row r="155" spans="1:14">
      <c r="A155" s="10"/>
      <c r="B155" s="5"/>
      <c r="C155" s="5"/>
      <c r="D155" s="5"/>
      <c r="E155" s="17"/>
      <c r="F155" s="17"/>
      <c r="G155" s="17"/>
      <c r="H155" s="17"/>
    </row>
    <row r="156" spans="1:14">
      <c r="A156" s="10"/>
      <c r="B156" s="5"/>
      <c r="C156" s="5"/>
      <c r="D156" s="5"/>
      <c r="E156" s="17"/>
      <c r="F156" s="17"/>
      <c r="G156" s="17"/>
      <c r="H156" s="17"/>
    </row>
  </sheetData>
  <mergeCells count="13">
    <mergeCell ref="A7:G7"/>
    <mergeCell ref="A2:G2"/>
    <mergeCell ref="A3:G3"/>
    <mergeCell ref="A4:G4"/>
    <mergeCell ref="A5:G5"/>
    <mergeCell ref="A6:G6"/>
    <mergeCell ref="B151:F151"/>
    <mergeCell ref="A10:G10"/>
    <mergeCell ref="A14:G14"/>
    <mergeCell ref="A9:G9"/>
    <mergeCell ref="A11:G11"/>
    <mergeCell ref="A12:G12"/>
    <mergeCell ref="A13:G13"/>
  </mergeCells>
  <phoneticPr fontId="7" type="noConversion"/>
  <printOptions horizontalCentered="1"/>
  <pageMargins left="0.59055118110236227" right="0.19685039370078741" top="0.19685039370078741" bottom="0.19685039370078741" header="0" footer="0"/>
  <pageSetup paperSize="9" scale="75" fitToWidth="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sqref="A1:D9"/>
    </sheetView>
  </sheetViews>
  <sheetFormatPr defaultRowHeight="12.75"/>
  <cols>
    <col min="1" max="1" width="9.140625" style="3"/>
    <col min="2" max="2" width="57.5703125" customWidth="1"/>
    <col min="3" max="4" width="9.140625" style="3"/>
  </cols>
  <sheetData>
    <row r="1" spans="1:4">
      <c r="B1" s="26" t="s">
        <v>77</v>
      </c>
    </row>
    <row r="2" spans="1:4">
      <c r="B2" s="26" t="s">
        <v>78</v>
      </c>
    </row>
    <row r="3" spans="1:4">
      <c r="B3" s="26" t="s">
        <v>79</v>
      </c>
    </row>
    <row r="5" spans="1:4">
      <c r="B5" s="24" t="s">
        <v>31</v>
      </c>
    </row>
    <row r="6" spans="1:4">
      <c r="B6" s="24" t="s">
        <v>21</v>
      </c>
    </row>
    <row r="8" spans="1:4">
      <c r="A8" s="35" t="s">
        <v>22</v>
      </c>
      <c r="B8" s="14" t="s">
        <v>0</v>
      </c>
      <c r="C8" s="19" t="s">
        <v>15</v>
      </c>
      <c r="D8" s="1" t="s">
        <v>1</v>
      </c>
    </row>
    <row r="9" spans="1:4">
      <c r="A9" s="36" t="s">
        <v>23</v>
      </c>
      <c r="B9" s="31"/>
      <c r="C9" s="20" t="s">
        <v>16</v>
      </c>
      <c r="D9" s="2" t="s">
        <v>2</v>
      </c>
    </row>
    <row r="10" spans="1:4" hidden="1">
      <c r="A10" s="37">
        <v>1</v>
      </c>
      <c r="B10" s="13">
        <v>2</v>
      </c>
      <c r="C10" s="7">
        <v>3</v>
      </c>
      <c r="D10" s="25">
        <v>5</v>
      </c>
    </row>
    <row r="11" spans="1:4">
      <c r="A11" s="9">
        <v>1</v>
      </c>
      <c r="B11" s="42" t="s">
        <v>3</v>
      </c>
      <c r="C11" s="33">
        <v>100</v>
      </c>
      <c r="D11" s="11">
        <f>SUM(D13)</f>
        <v>4260</v>
      </c>
    </row>
    <row r="12" spans="1:4">
      <c r="A12" s="6"/>
      <c r="B12" s="43" t="s">
        <v>4</v>
      </c>
      <c r="C12" s="34"/>
      <c r="D12" s="12"/>
    </row>
    <row r="13" spans="1:4">
      <c r="A13" s="4" t="s">
        <v>24</v>
      </c>
      <c r="B13" s="28" t="s">
        <v>32</v>
      </c>
      <c r="C13" s="4">
        <v>106</v>
      </c>
      <c r="D13" s="4">
        <v>4260</v>
      </c>
    </row>
    <row r="14" spans="1:4" s="39" customFormat="1">
      <c r="A14" s="44">
        <v>2</v>
      </c>
      <c r="B14" s="23" t="s">
        <v>52</v>
      </c>
      <c r="C14" s="44">
        <v>400</v>
      </c>
      <c r="D14" s="44">
        <f>SUM(D15)</f>
        <v>25</v>
      </c>
    </row>
    <row r="15" spans="1:4">
      <c r="A15" s="4" t="s">
        <v>28</v>
      </c>
      <c r="B15" s="28" t="s">
        <v>53</v>
      </c>
      <c r="C15" s="4">
        <v>403</v>
      </c>
      <c r="D15" s="4">
        <v>25</v>
      </c>
    </row>
    <row r="16" spans="1:4" s="39" customFormat="1">
      <c r="A16" s="44">
        <v>3</v>
      </c>
      <c r="B16" s="23" t="s">
        <v>54</v>
      </c>
      <c r="C16" s="44">
        <v>500</v>
      </c>
      <c r="D16" s="44">
        <f>SUM(D17)</f>
        <v>248</v>
      </c>
    </row>
    <row r="17" spans="1:4">
      <c r="A17" s="4" t="s">
        <v>56</v>
      </c>
      <c r="B17" s="28" t="s">
        <v>55</v>
      </c>
      <c r="C17" s="4">
        <v>501</v>
      </c>
      <c r="D17" s="1">
        <v>248</v>
      </c>
    </row>
    <row r="18" spans="1:4" s="39" customFormat="1">
      <c r="A18" s="45">
        <v>4</v>
      </c>
      <c r="B18" s="29" t="s">
        <v>72</v>
      </c>
      <c r="C18" s="51">
        <v>1200</v>
      </c>
      <c r="D18" s="45">
        <f>SUM(D21)</f>
        <v>10147</v>
      </c>
    </row>
    <row r="19" spans="1:4" s="39" customFormat="1">
      <c r="A19" s="47"/>
      <c r="B19" s="22" t="s">
        <v>73</v>
      </c>
      <c r="C19" s="52"/>
      <c r="D19" s="46"/>
    </row>
    <row r="20" spans="1:4">
      <c r="A20" s="48" t="s">
        <v>57</v>
      </c>
      <c r="B20" s="28" t="s">
        <v>33</v>
      </c>
      <c r="C20" s="4">
        <v>1201</v>
      </c>
      <c r="D20" s="2"/>
    </row>
    <row r="21" spans="1:4">
      <c r="A21" s="4" t="s">
        <v>58</v>
      </c>
      <c r="B21" s="28" t="s">
        <v>34</v>
      </c>
      <c r="C21" s="4">
        <v>1202</v>
      </c>
      <c r="D21" s="4">
        <v>10147</v>
      </c>
    </row>
    <row r="22" spans="1:4" s="39" customFormat="1">
      <c r="A22" s="45">
        <v>5</v>
      </c>
      <c r="B22" s="29" t="s">
        <v>74</v>
      </c>
      <c r="C22" s="45">
        <v>1300</v>
      </c>
      <c r="D22" s="45">
        <f>SUM(D25)</f>
        <v>259</v>
      </c>
    </row>
    <row r="23" spans="1:4" s="39" customFormat="1">
      <c r="A23" s="46"/>
      <c r="B23" s="30" t="s">
        <v>75</v>
      </c>
      <c r="C23" s="46"/>
      <c r="D23" s="46"/>
    </row>
    <row r="24" spans="1:4" s="39" customFormat="1" hidden="1">
      <c r="A24" s="40"/>
      <c r="B24" s="24"/>
      <c r="C24" s="40"/>
      <c r="D24" s="40"/>
    </row>
    <row r="25" spans="1:4">
      <c r="A25" s="4" t="s">
        <v>59</v>
      </c>
      <c r="B25" s="28" t="s">
        <v>35</v>
      </c>
      <c r="C25" s="4">
        <v>1303</v>
      </c>
      <c r="D25" s="4">
        <v>259</v>
      </c>
    </row>
    <row r="26" spans="1:4" s="39" customFormat="1">
      <c r="A26" s="44">
        <v>6</v>
      </c>
      <c r="B26" s="23" t="s">
        <v>19</v>
      </c>
      <c r="C26" s="44">
        <v>1400</v>
      </c>
      <c r="D26" s="44">
        <f>SUM(D27,D28)</f>
        <v>2005</v>
      </c>
    </row>
    <row r="27" spans="1:4">
      <c r="A27" s="4" t="s">
        <v>60</v>
      </c>
      <c r="B27" s="28" t="s">
        <v>36</v>
      </c>
      <c r="C27" s="4">
        <v>1402</v>
      </c>
      <c r="D27" s="4">
        <v>207</v>
      </c>
    </row>
    <row r="28" spans="1:4">
      <c r="A28" s="4" t="s">
        <v>61</v>
      </c>
      <c r="B28" s="28" t="s">
        <v>37</v>
      </c>
      <c r="C28" s="4">
        <v>1407</v>
      </c>
      <c r="D28" s="4">
        <v>1798</v>
      </c>
    </row>
    <row r="29" spans="1:4" s="39" customFormat="1">
      <c r="A29" s="44">
        <v>7</v>
      </c>
      <c r="B29" s="23" t="s">
        <v>38</v>
      </c>
      <c r="C29" s="44">
        <v>1500</v>
      </c>
      <c r="D29" s="44"/>
    </row>
    <row r="30" spans="1:4">
      <c r="A30" s="4" t="s">
        <v>62</v>
      </c>
      <c r="B30" s="28" t="s">
        <v>39</v>
      </c>
      <c r="C30" s="4">
        <v>1503</v>
      </c>
      <c r="D30" s="4"/>
    </row>
    <row r="31" spans="1:4" s="39" customFormat="1">
      <c r="A31" s="44">
        <v>8</v>
      </c>
      <c r="B31" s="23" t="s">
        <v>40</v>
      </c>
      <c r="C31" s="44">
        <v>1600</v>
      </c>
      <c r="D31" s="44">
        <f>SUM(D32)</f>
        <v>217</v>
      </c>
    </row>
    <row r="32" spans="1:4">
      <c r="A32" s="4" t="s">
        <v>63</v>
      </c>
      <c r="B32" s="28" t="s">
        <v>41</v>
      </c>
      <c r="C32" s="4">
        <v>1603</v>
      </c>
      <c r="D32" s="4">
        <v>217</v>
      </c>
    </row>
    <row r="33" spans="1:5" s="39" customFormat="1">
      <c r="A33" s="44">
        <v>9</v>
      </c>
      <c r="B33" s="23" t="s">
        <v>42</v>
      </c>
      <c r="C33" s="44">
        <v>1700</v>
      </c>
      <c r="D33" s="44">
        <f>SUM(D34,D35)</f>
        <v>400</v>
      </c>
    </row>
    <row r="34" spans="1:5">
      <c r="A34" s="48" t="s">
        <v>64</v>
      </c>
      <c r="B34" s="28" t="s">
        <v>46</v>
      </c>
      <c r="C34" s="4">
        <v>1701</v>
      </c>
      <c r="D34" s="4">
        <v>350</v>
      </c>
    </row>
    <row r="35" spans="1:5">
      <c r="A35" s="4" t="s">
        <v>65</v>
      </c>
      <c r="B35" s="28" t="s">
        <v>43</v>
      </c>
      <c r="C35" s="4">
        <v>1703</v>
      </c>
      <c r="D35" s="4">
        <v>50</v>
      </c>
    </row>
    <row r="36" spans="1:5" s="39" customFormat="1">
      <c r="A36" s="44">
        <v>10</v>
      </c>
      <c r="B36" s="23" t="s">
        <v>44</v>
      </c>
      <c r="C36" s="44">
        <v>1800</v>
      </c>
      <c r="D36" s="44">
        <f>SUM(D37,D38,D39)</f>
        <v>760</v>
      </c>
    </row>
    <row r="37" spans="1:5">
      <c r="A37" s="4" t="s">
        <v>66</v>
      </c>
      <c r="B37" s="28" t="s">
        <v>45</v>
      </c>
      <c r="C37" s="4">
        <v>1802</v>
      </c>
      <c r="D37" s="4">
        <v>240</v>
      </c>
    </row>
    <row r="38" spans="1:5">
      <c r="A38" s="4" t="s">
        <v>67</v>
      </c>
      <c r="B38" s="28" t="s">
        <v>47</v>
      </c>
      <c r="C38" s="4">
        <v>1803</v>
      </c>
      <c r="D38" s="4">
        <v>200</v>
      </c>
    </row>
    <row r="39" spans="1:5">
      <c r="A39" s="4" t="s">
        <v>68</v>
      </c>
      <c r="B39" s="28" t="s">
        <v>48</v>
      </c>
      <c r="C39" s="4">
        <v>1806</v>
      </c>
      <c r="D39" s="4">
        <v>320</v>
      </c>
    </row>
    <row r="40" spans="1:5" s="39" customFormat="1">
      <c r="A40" s="44">
        <v>11</v>
      </c>
      <c r="B40" s="23" t="s">
        <v>29</v>
      </c>
      <c r="C40" s="44">
        <v>3000</v>
      </c>
      <c r="D40" s="44">
        <f>SUM(D41,D43)</f>
        <v>2700</v>
      </c>
    </row>
    <row r="41" spans="1:5">
      <c r="A41" s="4" t="s">
        <v>69</v>
      </c>
      <c r="B41" s="28" t="s">
        <v>49</v>
      </c>
      <c r="C41" s="4">
        <v>3001</v>
      </c>
      <c r="D41" s="4">
        <v>240</v>
      </c>
    </row>
    <row r="42" spans="1:5">
      <c r="A42" s="4" t="s">
        <v>70</v>
      </c>
      <c r="B42" s="28" t="s">
        <v>50</v>
      </c>
      <c r="C42" s="4">
        <v>3003</v>
      </c>
      <c r="D42" s="4"/>
    </row>
    <row r="43" spans="1:5" ht="13.5" thickBot="1">
      <c r="A43" s="1" t="s">
        <v>71</v>
      </c>
      <c r="B43" s="27" t="s">
        <v>51</v>
      </c>
      <c r="C43" s="1">
        <v>3004</v>
      </c>
      <c r="D43" s="1">
        <v>2460</v>
      </c>
    </row>
    <row r="44" spans="1:5" s="41" customFormat="1" ht="16.5" thickBot="1">
      <c r="A44" s="49"/>
      <c r="B44" s="53" t="s">
        <v>20</v>
      </c>
      <c r="C44" s="50"/>
      <c r="D44" s="54">
        <f>SUM(D40,D36,D33,D31,D26,D22,D18,D16,D14,D11)</f>
        <v>21021</v>
      </c>
    </row>
    <row r="46" spans="1:5" ht="14.25">
      <c r="A46" s="10"/>
      <c r="B46" s="38" t="s">
        <v>76</v>
      </c>
      <c r="C46" s="21"/>
      <c r="D46" s="17"/>
      <c r="E46" s="16"/>
    </row>
  </sheetData>
  <phoneticPr fontId="7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B29" sqref="B29"/>
    </sheetView>
  </sheetViews>
  <sheetFormatPr defaultRowHeight="12.75"/>
  <cols>
    <col min="2" max="2" width="64.42578125" customWidth="1"/>
    <col min="4" max="4" width="9.140625" style="3"/>
  </cols>
  <sheetData>
    <row r="1" spans="1:4">
      <c r="A1" s="3"/>
      <c r="B1" s="26" t="s">
        <v>77</v>
      </c>
      <c r="C1" s="3"/>
    </row>
    <row r="2" spans="1:4">
      <c r="A2" s="3"/>
      <c r="B2" s="26" t="s">
        <v>78</v>
      </c>
      <c r="C2" s="3"/>
    </row>
    <row r="3" spans="1:4">
      <c r="A3" s="3"/>
      <c r="B3" s="26" t="s">
        <v>79</v>
      </c>
      <c r="C3" s="3"/>
    </row>
    <row r="4" spans="1:4">
      <c r="A4" s="3"/>
      <c r="C4" s="3"/>
    </row>
    <row r="5" spans="1:4">
      <c r="A5" s="3"/>
      <c r="B5" s="24" t="s">
        <v>80</v>
      </c>
      <c r="C5" s="3"/>
    </row>
    <row r="6" spans="1:4">
      <c r="A6" s="3"/>
      <c r="B6" s="24" t="s">
        <v>21</v>
      </c>
      <c r="C6" s="3"/>
    </row>
    <row r="7" spans="1:4">
      <c r="A7" s="3"/>
      <c r="C7" s="3"/>
    </row>
    <row r="8" spans="1:4">
      <c r="A8" s="35" t="s">
        <v>22</v>
      </c>
      <c r="B8" s="14" t="s">
        <v>0</v>
      </c>
      <c r="C8" s="19" t="s">
        <v>82</v>
      </c>
      <c r="D8" s="1" t="s">
        <v>1</v>
      </c>
    </row>
    <row r="9" spans="1:4">
      <c r="A9" s="36" t="s">
        <v>23</v>
      </c>
      <c r="B9" s="15" t="s">
        <v>81</v>
      </c>
      <c r="C9" s="20" t="s">
        <v>83</v>
      </c>
      <c r="D9" s="2" t="s">
        <v>2</v>
      </c>
    </row>
    <row r="10" spans="1:4" s="41" customFormat="1" ht="15.75">
      <c r="A10" s="57">
        <v>1</v>
      </c>
      <c r="B10" s="57" t="s">
        <v>84</v>
      </c>
      <c r="C10" s="57">
        <v>100000</v>
      </c>
      <c r="D10" s="58">
        <f>SUM(D11,D20)</f>
        <v>20871</v>
      </c>
    </row>
    <row r="11" spans="1:4" s="55" customFormat="1" ht="13.5">
      <c r="A11" s="59" t="s">
        <v>24</v>
      </c>
      <c r="B11" s="59" t="s">
        <v>85</v>
      </c>
      <c r="C11" s="59">
        <v>110000</v>
      </c>
      <c r="D11" s="60">
        <f>SUM(D12,D13,D14,D15,D17,D19,D18)</f>
        <v>18278</v>
      </c>
    </row>
    <row r="12" spans="1:4">
      <c r="A12" s="28" t="s">
        <v>25</v>
      </c>
      <c r="B12" s="28" t="s">
        <v>5</v>
      </c>
      <c r="C12" s="28">
        <v>110100</v>
      </c>
      <c r="D12" s="13">
        <v>1840</v>
      </c>
    </row>
    <row r="13" spans="1:4">
      <c r="A13" s="28" t="s">
        <v>26</v>
      </c>
      <c r="B13" s="28" t="s">
        <v>6</v>
      </c>
      <c r="C13" s="28">
        <v>110200</v>
      </c>
      <c r="D13" s="13">
        <v>952</v>
      </c>
    </row>
    <row r="14" spans="1:4">
      <c r="A14" s="28" t="s">
        <v>27</v>
      </c>
      <c r="B14" s="28" t="s">
        <v>7</v>
      </c>
      <c r="C14" s="28">
        <v>110300</v>
      </c>
      <c r="D14" s="13">
        <v>150</v>
      </c>
    </row>
    <row r="15" spans="1:4">
      <c r="A15" s="28" t="s">
        <v>89</v>
      </c>
      <c r="B15" s="28" t="s">
        <v>8</v>
      </c>
      <c r="C15" s="28">
        <v>110400</v>
      </c>
      <c r="D15" s="13">
        <v>10</v>
      </c>
    </row>
    <row r="16" spans="1:4" hidden="1">
      <c r="A16" s="28" t="s">
        <v>90</v>
      </c>
      <c r="B16" s="28" t="s">
        <v>9</v>
      </c>
      <c r="C16" s="28"/>
      <c r="D16" s="13"/>
    </row>
    <row r="17" spans="1:5">
      <c r="A17" s="28" t="s">
        <v>90</v>
      </c>
      <c r="B17" s="28" t="s">
        <v>10</v>
      </c>
      <c r="C17" s="28">
        <v>110600</v>
      </c>
      <c r="D17" s="13">
        <v>111</v>
      </c>
    </row>
    <row r="18" spans="1:5">
      <c r="A18" s="28" t="s">
        <v>91</v>
      </c>
      <c r="B18" s="28" t="s">
        <v>11</v>
      </c>
      <c r="C18" s="28">
        <v>110700</v>
      </c>
      <c r="D18" s="13">
        <v>136</v>
      </c>
    </row>
    <row r="19" spans="1:5">
      <c r="A19" s="61" t="s">
        <v>92</v>
      </c>
      <c r="B19" s="28" t="s">
        <v>12</v>
      </c>
      <c r="C19" s="28">
        <v>111000</v>
      </c>
      <c r="D19" s="13">
        <v>15079</v>
      </c>
    </row>
    <row r="20" spans="1:5" s="55" customFormat="1" ht="13.5">
      <c r="A20" s="59" t="s">
        <v>93</v>
      </c>
      <c r="B20" s="59" t="s">
        <v>86</v>
      </c>
      <c r="C20" s="59">
        <v>130000</v>
      </c>
      <c r="D20" s="60">
        <f>SUM(D21,D22,D23)</f>
        <v>2593</v>
      </c>
    </row>
    <row r="21" spans="1:5">
      <c r="A21" s="28" t="s">
        <v>94</v>
      </c>
      <c r="B21" s="28" t="s">
        <v>17</v>
      </c>
      <c r="C21" s="28">
        <v>130100</v>
      </c>
      <c r="D21" s="13">
        <v>248</v>
      </c>
    </row>
    <row r="22" spans="1:5">
      <c r="A22" s="28" t="s">
        <v>95</v>
      </c>
      <c r="B22" s="28" t="s">
        <v>87</v>
      </c>
      <c r="C22" s="28">
        <v>130210</v>
      </c>
      <c r="D22" s="13">
        <v>150</v>
      </c>
    </row>
    <row r="23" spans="1:5">
      <c r="A23" s="28" t="s">
        <v>96</v>
      </c>
      <c r="B23" s="28" t="s">
        <v>18</v>
      </c>
      <c r="C23" s="28">
        <v>130300</v>
      </c>
      <c r="D23" s="13">
        <v>2195</v>
      </c>
    </row>
    <row r="24" spans="1:5" s="41" customFormat="1" ht="15.75">
      <c r="A24" s="57">
        <v>2</v>
      </c>
      <c r="B24" s="57" t="s">
        <v>88</v>
      </c>
      <c r="C24" s="57">
        <v>200000</v>
      </c>
      <c r="D24" s="58">
        <f>SUM(D25)</f>
        <v>150</v>
      </c>
    </row>
    <row r="25" spans="1:5">
      <c r="A25" s="28" t="s">
        <v>28</v>
      </c>
      <c r="B25" s="28" t="s">
        <v>13</v>
      </c>
      <c r="C25" s="28">
        <v>240100</v>
      </c>
      <c r="D25" s="13">
        <v>150</v>
      </c>
    </row>
    <row r="26" spans="1:5">
      <c r="A26" s="28"/>
      <c r="B26" s="28" t="s">
        <v>14</v>
      </c>
      <c r="C26" s="28"/>
      <c r="D26" s="13"/>
    </row>
    <row r="27" spans="1:5" s="56" customFormat="1" ht="18.75">
      <c r="A27" s="62"/>
      <c r="B27" s="62" t="s">
        <v>97</v>
      </c>
      <c r="C27" s="62"/>
      <c r="D27" s="63">
        <f>SUM(D10,D24)</f>
        <v>21021</v>
      </c>
    </row>
    <row r="28" spans="1:5">
      <c r="A28" s="5"/>
      <c r="B28" s="5"/>
      <c r="C28" s="5"/>
      <c r="D28" s="16"/>
    </row>
    <row r="29" spans="1:5" ht="14.25">
      <c r="A29" s="10"/>
      <c r="B29" s="38" t="s">
        <v>30</v>
      </c>
      <c r="C29" s="21"/>
      <c r="D29" s="17"/>
      <c r="E29" s="16"/>
    </row>
  </sheetData>
  <phoneticPr fontId="7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Татьяна</cp:lastModifiedBy>
  <cp:lastPrinted>2018-04-13T06:52:53Z</cp:lastPrinted>
  <dcterms:created xsi:type="dcterms:W3CDTF">2001-11-23T11:26:15Z</dcterms:created>
  <dcterms:modified xsi:type="dcterms:W3CDTF">2018-04-13T11:15:09Z</dcterms:modified>
</cp:coreProperties>
</file>